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danko\SLUNJ\Kupalište\PLATO\TROŠKOVNIK\final minimalno\"/>
    </mc:Choice>
  </mc:AlternateContent>
  <xr:revisionPtr revIDLastSave="0" documentId="13_ncr:1_{F56A7BDA-9E13-467E-8308-003FB362C491}" xr6:coauthVersionLast="47" xr6:coauthVersionMax="47" xr10:uidLastSave="{00000000-0000-0000-0000-000000000000}"/>
  <bookViews>
    <workbookView xWindow="-18120" yWindow="-120" windowWidth="18240" windowHeight="28440" tabRatio="733" firstSheet="3" activeTab="6" xr2:uid="{00000000-000D-0000-FFFF-FFFF00000000}"/>
  </bookViews>
  <sheets>
    <sheet name="UKUPNA rekapitulacija" sheetId="1" r:id="rId1"/>
    <sheet name="Rekapitulacija GO" sheetId="2" r:id="rId2"/>
    <sheet name="Prip. radovi, demontaže i ruš. " sheetId="3" r:id="rId3"/>
    <sheet name="Zemljani radovi" sheetId="4" r:id="rId4"/>
    <sheet name="Bet. i AB radovi" sheetId="5" r:id="rId5"/>
    <sheet name="II Elektroinstalacije" sheetId="7" r:id="rId6"/>
    <sheet name="III Hidrotehničke instalacije" sheetId="8" r:id="rId7"/>
  </sheets>
  <definedNames>
    <definedName name="Excel_BuiltIn_Print_Area" localSheetId="1">'Rekapitulacija GO'!$A$2:$F$60</definedName>
    <definedName name="Excel_BuiltIn_Print_Area" localSheetId="0">'UKUPNA rekapitulacija'!$A$51:$D$62</definedName>
    <definedName name="Excel_BuiltIn_Print_Titles" localSheetId="1">NA()</definedName>
    <definedName name="Excel_BuiltIn_Print_Titles" localSheetId="0">NA()</definedName>
    <definedName name="_xlnm.Print_Area" localSheetId="4">'Bet. i AB radovi'!$A$1:$G$39</definedName>
    <definedName name="_xlnm.Print_Area" localSheetId="5">'II Elektroinstalacije'!$A$1:$G$31</definedName>
    <definedName name="_xlnm.Print_Area" localSheetId="6">'III Hidrotehničke instalacije'!$A$1:$F$62</definedName>
    <definedName name="_xlnm.Print_Area" localSheetId="2">'Prip. radovi, demontaže i ruš. '!$A$1:$G$22</definedName>
    <definedName name="_xlnm.Print_Area" localSheetId="1">'Rekapitulacija GO'!$A$1:$F$64</definedName>
    <definedName name="_xlnm.Print_Area" localSheetId="0">'UKUPNA rekapitulacija'!$A$1:$D$66</definedName>
    <definedName name="_xlnm.Print_Area" localSheetId="3">'Zemljani radovi'!$A$1:$G$29</definedName>
    <definedName name="_xlnm.Print_Titles" localSheetId="4">'Bet. i AB radovi'!$1:$2</definedName>
    <definedName name="_xlnm.Print_Titles" localSheetId="5">'II Elektroinstalacije'!$1:$2</definedName>
    <definedName name="_xlnm.Print_Titles" localSheetId="6">'III Hidrotehničke instalacije'!#REF!</definedName>
    <definedName name="_xlnm.Print_Titles" localSheetId="2">'Prip. radovi, demontaže i ruš. '!$1:$2</definedName>
    <definedName name="_xlnm.Print_Titles" localSheetId="1">'Rekapitulacija GO'!$2:$2</definedName>
    <definedName name="_xlnm.Print_Titles" localSheetId="0">'UKUPNA rekapitulacija'!$51:$51</definedName>
    <definedName name="_xlnm.Print_Titles" localSheetId="3">'Zemljani radovi'!$1:$2</definedName>
    <definedName name="Print_Titles_0" localSheetId="4">'Bet. i AB radovi'!$1:$2</definedName>
    <definedName name="Print_Titles_0" localSheetId="5">'II Elektroinstalacije'!$1:$2</definedName>
    <definedName name="Print_Titles_0" localSheetId="2">'Prip. radovi, demontaže i ruš. '!$1:$2</definedName>
    <definedName name="Print_Titles_0" localSheetId="1">'Rekapitulacija GO'!$2:$2</definedName>
    <definedName name="Print_Titles_0" localSheetId="0">'UKUPNA rekapitulacija'!$51:$51</definedName>
    <definedName name="Print_Titles_0" localSheetId="3">'Zemljani radovi'!$1:$2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9" i="4" l="1"/>
  <c r="F46" i="8"/>
  <c r="A46" i="8"/>
  <c r="F11" i="8" l="1"/>
  <c r="F12" i="8"/>
  <c r="F13" i="8"/>
  <c r="F14" i="8"/>
  <c r="F16" i="8"/>
  <c r="F18" i="8"/>
  <c r="F20" i="8"/>
  <c r="G27" i="4"/>
  <c r="G14" i="5"/>
  <c r="G7" i="4" l="1"/>
  <c r="G15" i="3"/>
  <c r="B54" i="8"/>
  <c r="B55" i="8"/>
  <c r="G29" i="7"/>
  <c r="G28" i="7"/>
  <c r="G27" i="7"/>
  <c r="G26" i="7"/>
  <c r="G25" i="7"/>
  <c r="G24" i="7"/>
  <c r="G23" i="7"/>
  <c r="G22" i="7"/>
  <c r="G21" i="7"/>
  <c r="G20" i="7"/>
  <c r="G19" i="7"/>
  <c r="G18" i="7"/>
  <c r="G17" i="7"/>
  <c r="G16" i="7"/>
  <c r="G15" i="7"/>
  <c r="G14" i="7"/>
  <c r="G13" i="7"/>
  <c r="G12" i="7"/>
  <c r="G11" i="7"/>
  <c r="G37" i="5"/>
  <c r="G36" i="5"/>
  <c r="G33" i="5"/>
  <c r="G31" i="5"/>
  <c r="G30" i="5"/>
  <c r="G29" i="5"/>
  <c r="G26" i="5"/>
  <c r="G25" i="5"/>
  <c r="G24" i="5"/>
  <c r="G23" i="5"/>
  <c r="G22" i="5"/>
  <c r="G21" i="5"/>
  <c r="G20" i="5"/>
  <c r="G19" i="5"/>
  <c r="G18" i="5"/>
  <c r="G17" i="5"/>
  <c r="G16" i="5"/>
  <c r="G12" i="5"/>
  <c r="G11" i="5"/>
  <c r="G10" i="5"/>
  <c r="G8" i="5"/>
  <c r="G7" i="5"/>
  <c r="G26" i="4"/>
  <c r="G25" i="4"/>
  <c r="G24" i="4"/>
  <c r="G23" i="4"/>
  <c r="G22" i="4"/>
  <c r="G21" i="4"/>
  <c r="G20" i="4"/>
  <c r="G19" i="4"/>
  <c r="G18" i="4"/>
  <c r="G17" i="4"/>
  <c r="G16" i="4"/>
  <c r="G15" i="4"/>
  <c r="G13" i="4"/>
  <c r="G12" i="4"/>
  <c r="G10" i="4"/>
  <c r="G9" i="4"/>
  <c r="G20" i="3"/>
  <c r="G17" i="3"/>
  <c r="G13" i="3"/>
  <c r="G10" i="3"/>
  <c r="G8" i="3"/>
  <c r="E58" i="2"/>
  <c r="C61" i="1"/>
  <c r="C60" i="1"/>
  <c r="F31" i="7" l="1"/>
  <c r="D55" i="1" s="1"/>
  <c r="F39" i="5"/>
  <c r="F54" i="2" s="1"/>
  <c r="F22" i="3"/>
  <c r="F22" i="8"/>
  <c r="F54" i="8" s="1"/>
  <c r="F48" i="8"/>
  <c r="F55" i="8" s="1"/>
  <c r="F52" i="2"/>
  <c r="F50" i="2"/>
  <c r="F57" i="8" l="1"/>
  <c r="F58" i="8" s="1"/>
  <c r="F59" i="8" s="1"/>
  <c r="D56" i="1"/>
  <c r="F57" i="2"/>
  <c r="D54" i="1" l="1"/>
  <c r="D59" i="1" s="1"/>
  <c r="D60" i="1" s="1"/>
  <c r="F58" i="2"/>
  <c r="E59" i="2" s="1"/>
  <c r="F59" i="2" l="1"/>
  <c r="D61" i="1"/>
</calcChain>
</file>

<file path=xl/sharedStrings.xml><?xml version="1.0" encoding="utf-8"?>
<sst xmlns="http://schemas.openxmlformats.org/spreadsheetml/2006/main" count="289" uniqueCount="146">
  <si>
    <r>
      <rPr>
        <b/>
        <sz val="10"/>
        <rFont val="Arial"/>
        <family val="2"/>
        <charset val="1"/>
      </rPr>
      <t xml:space="preserve">AGORA d.o.o.
</t>
    </r>
    <r>
      <rPr>
        <sz val="10"/>
        <rFont val="Arial"/>
        <family val="2"/>
        <charset val="1"/>
      </rPr>
      <t>Smičiklasova 7a, Karlovac
047 655 919, agora@ka.t-com.hr
OIB: 37645722762</t>
    </r>
  </si>
  <si>
    <r>
      <rPr>
        <b/>
        <sz val="10"/>
        <rFont val="Arial"/>
        <family val="2"/>
        <charset val="1"/>
      </rPr>
      <t xml:space="preserve">INVESTITOR: 
</t>
    </r>
    <r>
      <rPr>
        <sz val="10"/>
        <rFont val="Arial"/>
        <family val="2"/>
        <charset val="1"/>
      </rPr>
      <t>Grad Slunj,
Trg Dr. Franje Tuđmana 12, Slunj</t>
    </r>
  </si>
  <si>
    <r>
      <rPr>
        <b/>
        <sz val="10"/>
        <rFont val="Arial"/>
        <family val="2"/>
        <charset val="1"/>
      </rPr>
      <t xml:space="preserve">GRAĐEVINA:
</t>
    </r>
    <r>
      <rPr>
        <sz val="10"/>
        <rFont val="Arial"/>
        <family val="2"/>
        <charset val="1"/>
      </rPr>
      <t>UREĐENJE PLATOA NA GRADSKOM 
KUPALIŠTU NA RIJECI KORANI
k.č. br. 1760/3, k.o. SLUNJ 1</t>
    </r>
  </si>
  <si>
    <t>TROŠKOVNIK</t>
  </si>
  <si>
    <t xml:space="preserve">GRAĐEVINSKO-OBRTNIČKIH  I INSTALATERSKIH RADOVA </t>
  </si>
  <si>
    <t>UREĐENJE PLATOA NA GRADSKOM 
KUPALIŠTU NA RIJECI KORANI
k.č. br. 1760/3, k.o. SLUNJ 1</t>
  </si>
  <si>
    <t>GLAVNI PROJEKTANT:</t>
  </si>
  <si>
    <t>PETRA JURČEVIĆ, d.i.a</t>
  </si>
  <si>
    <t>DIREKTOR:</t>
  </si>
  <si>
    <t>prosinac, 2024.</t>
  </si>
  <si>
    <t>UKUPNA REKAPITULACIJA</t>
  </si>
  <si>
    <t>I. GRAĐEVINSKO OBRTNIČKI RADOVI</t>
  </si>
  <si>
    <t>RUŠENJA I DEMONTAŽE</t>
  </si>
  <si>
    <t>II. ELEKTRIČNE INSTALACIJE</t>
  </si>
  <si>
    <t>III. OKOLIŠ I  INSTALACIJE VODOVODA I KANALIZACIJE</t>
  </si>
  <si>
    <t>RADOVI UKUPNO:</t>
  </si>
  <si>
    <t>PDV (25 %):</t>
  </si>
  <si>
    <t>SVEUKUPNO:</t>
  </si>
  <si>
    <t>ponuditelj:</t>
  </si>
  <si>
    <t xml:space="preserve">GRAĐEVINSKO-OBRTNIČKIH RADOVA </t>
  </si>
  <si>
    <t>prosinac, 2024</t>
  </si>
  <si>
    <t>REKAPITULACIJA GRAĐEVINSKO-OBRTNIČKIH RADOVA</t>
  </si>
  <si>
    <t>1.</t>
  </si>
  <si>
    <t>PRIPREMNI RADOVI DEMONTAŽE I RUŠENJA</t>
  </si>
  <si>
    <t>2.</t>
  </si>
  <si>
    <t>ZEMLJANI RADOVI</t>
  </si>
  <si>
    <t>3.</t>
  </si>
  <si>
    <t>4.</t>
  </si>
  <si>
    <t>GRAĐEVINSKO-OBRTNIČKI RADOVI UKUPNO:</t>
  </si>
  <si>
    <t>BROJ
STAVKE</t>
  </si>
  <si>
    <t>OPIS STAVKE</t>
  </si>
  <si>
    <t>JED.
MJERE</t>
  </si>
  <si>
    <t>KOLIČINA</t>
  </si>
  <si>
    <t>JEDINIČNA
CIJENA</t>
  </si>
  <si>
    <t>CIJENA</t>
  </si>
  <si>
    <t>PRIPREMNI RADOVI, DEMONTAŽE I RUŠENJA</t>
  </si>
  <si>
    <t>Položajno i visinsko iskolčenje građevine što obuhvaća sva geodetska mjerenja kojima se podaci iz projekta prenose na teren, obnavljanje i održavanje iskolčenih oznaka za sve vrijeme građenja.</t>
  </si>
  <si>
    <t>kpl</t>
  </si>
  <si>
    <t>Krčenje terena od samoniklog bilja, šipražja i drveća neovisno o promjeru. Stavka obuhvaća uklanjanje samoniklog bilja, šipražja i drveća (sa korijenjem), utovar i prijevoz na gradski deponij. Obračun radova po m2.</t>
  </si>
  <si>
    <t>m2</t>
  </si>
  <si>
    <t>Rušenje i demontaža postojećih objekata na platou. Oba objekta su drvene konstrukcije. U jediničnu cijenu je uključen odvoz otpadnog materijala na privremeni deponij na gradilištu, sortiranje otpada, utovar u kamion i odvoz na gradski deponij uz plaćanje svih pristojbi. Postojeći objekt je prije rušenja potrebno otpojiti od post. Instalacija ( voda, odvodnja, struja i sl.)</t>
  </si>
  <si>
    <t>a)</t>
  </si>
  <si>
    <t>ugostiteljski objekt (cca 4.8x3.2m, h&lt;3m)</t>
  </si>
  <si>
    <t>b)</t>
  </si>
  <si>
    <t>Rušenje postojećeg zida od betonskih blokova d=cca 25cm zajedno sa betonskim temeljima. U cijenu odvoz na gradski deponij.</t>
  </si>
  <si>
    <t>5.</t>
  </si>
  <si>
    <t xml:space="preserve">Rušenje i demontaža postojećeg opločenja (betonski opločnik) platoa, uključivo uklanjanje nasipa ispod opločenja. U jediničnu cijenu je uključen odvoz, utovar u kamion i odvoz na gradski deponij uz plaćanje svih pristojbi. 
</t>
  </si>
  <si>
    <t>6.</t>
  </si>
  <si>
    <t xml:space="preserve">Pažljivo rušenje i demontaža postojeće betonske ploče na vrhu kamenog zida d=cca 8cm. U jediničnu cijenu je uključen odvoz, utovar u kamion i odvoz na gradski deponij uz plaćanje svih pristojbi. 
</t>
  </si>
  <si>
    <t>m'</t>
  </si>
  <si>
    <t>UKUPNO:</t>
  </si>
  <si>
    <r>
      <rPr>
        <b/>
        <sz val="10"/>
        <rFont val="Arial"/>
        <family val="2"/>
        <charset val="1"/>
      </rPr>
      <t>NAPOMENA:</t>
    </r>
    <r>
      <rPr>
        <sz val="10"/>
        <rFont val="Arial"/>
        <family val="2"/>
        <charset val="1"/>
      </rPr>
      <t xml:space="preserve"> </t>
    </r>
    <r>
      <rPr>
        <sz val="10"/>
        <color rgb="FFC9211E"/>
        <rFont val="Arial"/>
        <family val="2"/>
        <charset val="1"/>
      </rPr>
      <t xml:space="preserve"> </t>
    </r>
    <r>
      <rPr>
        <sz val="10"/>
        <rFont val="Arial"/>
        <family val="2"/>
        <charset val="1"/>
      </rPr>
      <t xml:space="preserve">Zemljani materijal dobiven iskopom potrebno je prevesti na gradski deponij, a što je uključeno u cijenu svake stavke, računajući količine u zbijenom stanju. Količine u troškovniku su okvirne: obračun će se izvršiti prema stvarnom stanju i izvedenim radovima na gradilištu (količine u idealno zbijenom /sraslom stanju).
Pri izradi iskopa treba provesti sve mjere sigurnosti i sva potrebna osiguranja.
</t>
    </r>
    <r>
      <rPr>
        <b/>
        <sz val="10"/>
        <rFont val="Arial"/>
        <family val="2"/>
      </rPr>
      <t>Napomene:
Dinamiku izvođenja radova potrebno je usuglasiti sa dobavljačem tipskog ugostiteljskog objekta.
Radove izvoditi na način da teška mehanizacija ne ošteti postojeći plato.
Sve travnate površine kupališta koje se koriste kao pomoćne ili manipulativne za potrebe gradilišta potrebno je vratiti u prvobitno stanje što podrazumijeva sve potrebne radove do potpune gotovosti. Također je potrebno poduzeti sve mjere opreza kod korištenja postojeće pristupne prometnice i infrastrukutre u njoj ( šahtovi i sl.)</t>
    </r>
  </si>
  <si>
    <t>Strojni i ručni  iskop humusa. Dubina iskopa 20 cm. Uključivo deponiranje na gradilišni deponij. Obračun po m3 tla u sraslom stanju.</t>
  </si>
  <si>
    <t>m3</t>
  </si>
  <si>
    <t>stepenice</t>
  </si>
  <si>
    <t>Strojni i ručni iskop bez obzira na kategoriju tla na mjestu novih građevina. Stavka uključuje sve potrebne radove, strojeve i materijal, uključujući i potrebno korištenje pneumatskog čekića („pikhamiranje“), osiguranje stranica iskopa od urušavanja odgovarajućom oplatom, odvoz na gradilišni deponij (dio materijal će poslužiti za nasipavanje). Iskop treba obavljati upotrebom odgovarajuće mehanizacije i drugih sredstava, a ručni rad ograničiti na neophodni minimum.  Iskop je potrebno osigurati od urušavanja razupiranjem bočnih strana, bez obzira na kategoriju iskopanoga materijala (uključeno u cijenu stavke). Obračun po m3.</t>
  </si>
  <si>
    <t>novi plato</t>
  </si>
  <si>
    <r>
      <rPr>
        <sz val="10"/>
        <rFont val="Arial"/>
        <family val="2"/>
        <charset val="1"/>
      </rPr>
      <t xml:space="preserve">Strojni i ručni iskop bez obzira na kategoriju tla  za temeljnu konstrukciju građevina.  Stavka uključuje sve potrebne radove, strojeve i materijal, uključujući i potrebno korištenje pneumatskog čekića („pikhamiranje“), osiguranje stranica iskopa od urušavanja odgovarajućom oplatom, odvoz na  gradilišni deponij. Iskop treba obavljati upotrebom odgovarajuće mehanizacije i drugih sredstava, a ručni rad ograničiti na neophodni minimum. Obračun po m3 tla u sraslom stanju. 
</t>
    </r>
    <r>
      <rPr>
        <u/>
        <sz val="10"/>
        <rFont val="Arial"/>
        <family val="2"/>
        <charset val="1"/>
      </rPr>
      <t>napomena:</t>
    </r>
    <r>
      <rPr>
        <sz val="10"/>
        <rFont val="Arial"/>
        <family val="2"/>
        <charset val="1"/>
      </rPr>
      <t xml:space="preserve"> Ukoliko se prilikom iskopa temeljne konstrukcije naiđe na čepove gline većih dimenzija, potrebno ih je iskopati te zamijeniti drobljenim stijenskim materijalom, uz zbijanje po slojevima do projektne zbijenosti Ms= 40 Mpa.</t>
    </r>
  </si>
  <si>
    <t xml:space="preserve">Dobava i izrada tampona drobljenim kamenom s nabijanjem stišljivosti Ms=80 Mpa. Nasip se izvodi unutar novog platoa, džepova i  na mjestu uklonjenog opločenja kao podloga AB podne površine. Obračun u zbijenom stanju. Uključivo nasipavanje mogućih čepova gline, nabijanje zemljana posteljica na temeljnom tlu  Ms= 40 Mpa, planiranje finalne površine (sa točnošću ± 2 cm). </t>
  </si>
  <si>
    <t>c)</t>
  </si>
  <si>
    <t>nova podna površina postojećeg platoa</t>
  </si>
  <si>
    <t>Strojno nasipavanje iskopa projektiranog profila materijalom iz iskopa koji se zbija u slojevima. Obračun po m3 ugrađenog materijala.</t>
  </si>
  <si>
    <t>Dobava i ugradnja (zasipavanje i zaštita pokosa) humusa u sloju d= 20 cm. U cijenu stavke uključena dobava i ugradnja, istovar i planiranje humusa. Obračun po m3.</t>
  </si>
  <si>
    <t>Zatravnjivanje priprema površine i sijanje trave sa potrebnom njegom da se ista održi.</t>
  </si>
  <si>
    <t>Odvoz viška materijala iz iskopa na trajni deponij. Obračun po m3 odvezenog materijala.</t>
  </si>
  <si>
    <t>Drenažni šljunak. Dobava, doprema i ručno nasipavanje drenažnog šljunka granulacije 16-64mm, u sloju debljine cca 40cm, iznad drenažne cijevi oko objekta. Sve izvoditi prema projektu, detaljima i dogovoru s projektantom. U cijenu uključiti dobavu i razastiranje sloja drenažnog šljunka.</t>
  </si>
  <si>
    <t>BETONSKI I ARMIRANO BETONSKI RADOVI</t>
  </si>
  <si>
    <r>
      <rPr>
        <b/>
        <sz val="10"/>
        <rFont val="Arial"/>
        <family val="2"/>
        <charset val="1"/>
      </rPr>
      <t xml:space="preserve">NAPOMENA: </t>
    </r>
    <r>
      <rPr>
        <sz val="10"/>
        <rFont val="Arial"/>
        <family val="2"/>
        <charset val="1"/>
      </rPr>
      <t xml:space="preserve">U cijenu stavke ulazi potrebna oplata prema opisu pojedine stavke. Armatura se obračunava posebno.
Obaveza je izvođača proučiti sve projekte predmetne građevine te u jedinične cijene stavki uračunati sve radove, potrebne materijale, njihove količine i/ili sl. (eventualno ne specificirane posebno u samom troškovniku), a koji su (prema uzancama struke, pravilima dobrog zanata i sl.) potrebni za potpuno dovršenje građevine, tj. dovođenje u stanje "potpuno spremno za uporabu". Svi takvi radovi i materijali imaju biti uračunati u jedinične cijene, tj. neće se posebno priznati ni plaćati nikakvi vantroškovnički radovi, materijali, količine i/ili sl. 
U cijenu stavke potrebno je uračunati sve radne i pomoćne skele , platforme, sva potrebna podupiranja i sl. U cijenu stavke potrebno je uračunati izradu dilatacija potpornih zidova i podnih ploča ( zidovi svakih 10 m , ploče svakih 7 m )
</t>
    </r>
    <r>
      <rPr>
        <b/>
        <sz val="10"/>
        <rFont val="Arial"/>
        <family val="2"/>
      </rPr>
      <t>Napomene:
Dinamiku izvođenja radova potrebno je usuglasiti sa dobavljačem tipskog ugostiteljskog objekta.
Radove izvoditi na način da teška mehanizacija ne ošteti postojeći plato.
Sve travnate površine kupališta koje se koriste kao pomoćne ili manipulativne za potrebe gradilišta potrebno je vratiti u prvobitno stanje što podrazumijeva sve potrebne radove do potpune gotovosti. Također je potrebno poduzeti sve mjere opreza kod korištenja postojeće pristupne prometnice i infrastrukutre u njoj ( šahtovi i sl.)</t>
    </r>
  </si>
  <si>
    <t>Betoniranje podložnog betona ispod temelja betonom C 12/15 bez oplate. U cijenu ove stavke uključeno izrada, doprema i ugradba betona, te zbijanje i ravnanje do kota prema projektu. Stavka uključuje i izradu podloge drenažne cijevi betonom MB 15 u sloju d=10 cm (novi plato). Jedinična cijena sadrži troškove nabave, utovara materijala, prijevoza, istovara, ugradnje te svega ostaloga što je potrebno za potpuno dovršenje radova. Obračun po m3 ugrađenog betona.</t>
  </si>
  <si>
    <t>a) temelj</t>
  </si>
  <si>
    <t xml:space="preserve">b) nadtemeljni zid </t>
  </si>
  <si>
    <t>Betoniranje AB stepenica, rampe, zidića novog platoa uključivo betoniranje pripadajućih temelja kao i temelja tipskog kioska, betonom C 25/30,  u oplati   uključenoj u cijenu stavke.  Obračun po m3 ugrađenog betona.</t>
  </si>
  <si>
    <t>Betoniranje AB podne površine novog platoa, d=14 cm betonom C 25/30. Betoniranje se izvodi preko tampona sa spojem na potporni zid i stepenice/rampu . Obračun po m3 ugrađenog betona.</t>
  </si>
  <si>
    <t>Betoniranje AB podne površine postojećeg platoa (na mjestu uklonjenog opločenja), d=14 cm betonom C 25/30. Na vanjskoj strani betoniranje se izvodi preko postojećeg kamenog zida u rubnoj oplati visine 8 cm, uključenoj u cijenu stavke. Betoniranje se izvodi preko tampona sa spojem na stepenice i rampu novog platoa. Obračun po m3 ugrađenog betona.</t>
  </si>
  <si>
    <t xml:space="preserve">Izrada prodora kroz Ab temelje radi izvedbe instalacija vode i kanalizacije, te elektroinstalacija. </t>
  </si>
  <si>
    <t>kom</t>
  </si>
  <si>
    <t>ARMATURA</t>
  </si>
  <si>
    <r>
      <rPr>
        <b/>
        <sz val="10"/>
        <rFont val="Arial"/>
        <family val="2"/>
        <charset val="1"/>
      </rPr>
      <t xml:space="preserve">NAPOMENA: </t>
    </r>
    <r>
      <rPr>
        <sz val="10"/>
        <rFont val="Arial"/>
        <family val="2"/>
        <charset val="238"/>
      </rPr>
      <t>Kod izvedbe ovih radova potrebno je pridržavati se projektne dokumentacije, važećih normi i propisa. Armatura po planu savijanja treba biti od jednog komada, ne smije se spajati od dva ili tri kraća komada. Željezo je potrebno dobro očistiti prije betoniranja, te dobro povezati i podložiti. Prije betoniranja treba izvršiti pregled i preuzimanje armature po nadzornom inženjeru, a kod složenih konstrukcija provjeru položene armature može izvršiti i statičar što je obavezno upisati u građevinski dnevnik. Armatura se obračunava po kg težine, a težina se dobije prema specificiranim ugrađenim profilima i armaturnim mrežama. Po potrebi veći profili od Ø14 mm mogu se nastavljati varenjem na preklop d = 30 cm ili na sučelje. Varenje se mora obaviti po propisima za tu vrstu radova po atestiranom variocu, a zatim pregledati var po ovlaštenom stručnjaku za zavarivanje. U cijeni armature podrazumijeva se dobava, doprema, rezanje, savijanje, varenje, montaža i sl.</t>
    </r>
  </si>
  <si>
    <t>Dobava, čišćenje, sječenje, varanje, ravnanje, savijanje, izrada, transport, postava, vezivanje i sl. sveukupne armature (glavne, pomoćne, jahača, podložaka i sl.) od betonskog čelika B-500-B. Armatura je u troškovniku uzeta u približnim količinama, dok će se obračun točno izvršiti prema nacrtima savijanja, po profilima. Prije početka betoniranja postavljenu armaturu pregledava nadzorni inženjer. Obračun za šipke i mreže zajedno.</t>
  </si>
  <si>
    <t>kg</t>
  </si>
  <si>
    <t>II.</t>
  </si>
  <si>
    <t>ELEKTROINSTALATERSKI RADOVI</t>
  </si>
  <si>
    <r>
      <rPr>
        <b/>
        <sz val="10"/>
        <rFont val="Arial"/>
        <family val="2"/>
        <charset val="1"/>
      </rPr>
      <t>NAPOMENA: D</t>
    </r>
    <r>
      <rPr>
        <b/>
        <sz val="10"/>
        <rFont val="Arial"/>
        <family val="2"/>
      </rPr>
      <t>inamiku izvođenja radova potrebno je usuglasiti sa dobavljačem tipskog ugostiteljskog objekta.
Radove izvoditi na način da teška mehanizacija ne ošteti postojeći plato.
Sve travnate površine kupališta koje se koriste kao pomoćne ili manipulativne za potrebe gradilišta potrebno je vratiti u prvobitno stanje što podrazumijeva sve potrebne radove do potpune gotovosti. Također je potrebno poduzeti sve mjere opreza kod korištenja postojeće pristupne prometnice i infrastrukture u njoj ( šahtovi i sl.)</t>
    </r>
  </si>
  <si>
    <t>Iskop i zatrpavanje rova u zemlji ili</t>
  </si>
  <si>
    <t>nasipu, kategorije III, te dobava i montaža:</t>
  </si>
  <si>
    <t>rov 0,3 x 0,6 m</t>
  </si>
  <si>
    <t>PC cijev   fi  63 mm</t>
  </si>
  <si>
    <t>plastična traka upozorenja</t>
  </si>
  <si>
    <t>FeZn traka 40 x 4 mm kompletno sa spojnicama</t>
  </si>
  <si>
    <t>pijesak granulacije 0 – 4 mm</t>
  </si>
  <si>
    <t xml:space="preserve">Dobava, montaža i spajanje kabela za napajanje </t>
  </si>
  <si>
    <t>ugostiteljskog objekta položenih u prethodno položenu</t>
  </si>
  <si>
    <t>cijev</t>
  </si>
  <si>
    <t xml:space="preserve">kabel FG16OR 5 x 10 mm2 </t>
  </si>
  <si>
    <t xml:space="preserve">stopice gnječne Cu 10 mm2 </t>
  </si>
  <si>
    <r>
      <rPr>
        <sz val="10"/>
        <rFont val="Arial"/>
        <family val="2"/>
        <charset val="238"/>
      </rPr>
      <t xml:space="preserve">Nadgradna negoriva PNT cijev </t>
    </r>
    <r>
      <rPr>
        <sz val="10"/>
        <rFont val="Symbol"/>
        <family val="1"/>
        <charset val="2"/>
      </rPr>
      <t>Æ</t>
    </r>
    <r>
      <rPr>
        <sz val="10"/>
        <rFont val="Arial"/>
        <family val="2"/>
        <charset val="238"/>
      </rPr>
      <t xml:space="preserve"> 29 mm</t>
    </r>
  </si>
  <si>
    <t>A</t>
  </si>
  <si>
    <t>OKOLIŠ</t>
  </si>
  <si>
    <t>Kanalizacijska mreža  š=0,8m</t>
  </si>
  <si>
    <t>Vodovodna mreža</t>
  </si>
  <si>
    <t>Rezanje asfalta i skidanje svih slojeva postojećeg asfalta sa odvozom na gradski deponij.</t>
  </si>
  <si>
    <t>kompl</t>
  </si>
  <si>
    <t>UKUPNO  :</t>
  </si>
  <si>
    <t>B</t>
  </si>
  <si>
    <t>HIDROTEHNIČKE INSTALACIJE</t>
  </si>
  <si>
    <t xml:space="preserve"> - Cijev PVC DN 100 SN 4 - u rov </t>
  </si>
  <si>
    <t xml:space="preserve"> - drenažna cijev DN100</t>
  </si>
  <si>
    <t>- PEHD DN20</t>
  </si>
  <si>
    <t xml:space="preserve"> - zasun DN20</t>
  </si>
  <si>
    <t xml:space="preserve"> - zasun sa ispustom DN20</t>
  </si>
  <si>
    <t xml:space="preserve"> - kontrolni vodomjer</t>
  </si>
  <si>
    <t>Izrada spoja na okno javne kanalizacije.</t>
  </si>
  <si>
    <t>Ugradnja vanjskog revizijskog okna sanitarne odvodnje – tipsko AB četvrtasto okno, beton C 25/30, dim. 60/60 cm svijetlog otvora. Debljine dna i zidova 15 cm za dubinu ugradnje do 80 cm. Zidovi i dno armirani dvostrano sa Q 188. Na dnu izvesti bet. kinetu, a zidove ožbukati cem. mortom i zagladiti do crnog sjaja. Na okno ugraditi tipski poklopac dim. 60/60 cm sa okvirom za ugradnju.
Uključen sav potreban materijal, dovoz, oprema I rad.</t>
  </si>
  <si>
    <t>Ugradnja vanjskog revizijskog okna za vodovod – tipsko AB četvrtasto okno, beton C 25/30, dim. 60/60 cm svijetlog otvora. Debljine dna i zidova 15 cm za dubinu ugradnje do 100 cm. Zidovi i dno armirani dvostrano sa Q 188.  Na okno ugraditi tipski  poklopac dim. 60/60 cm sa okvirom za ugradnju.
Uključen sav potreban materijal, dovoz, oprema I rad.</t>
  </si>
  <si>
    <t>REKAPITULACIJA</t>
  </si>
  <si>
    <t>PDV 25%:</t>
  </si>
  <si>
    <t>NAPOMENA:</t>
  </si>
  <si>
    <t>Jedninične cijene pojedinih stavaka zaračunate su sa cjelokupnom vrijednosti materijala uključujući montažu, transport, prijenos,skele, izradu i zatvaranje zidnih i podnih usjeka i sl. Iskopi i zatrpavanja rovova za vodovodne i kanalizacione cijevi, posteljica od pijeska, kanalizacione cijevi, reviziona okna kanalizacije, taložnice, vodomjerno okno, kao i ostali građevinski radovi vezani uz izvedbu instalacije vodovod a i kanalizacije sadržani su u troškovniku građevinsko-obrtničkih radova.</t>
  </si>
  <si>
    <r>
      <t>NAPOMENA:</t>
    </r>
    <r>
      <rPr>
        <sz val="10"/>
        <rFont val="Arial"/>
        <family val="2"/>
        <charset val="1"/>
      </rPr>
      <t xml:space="preserve">  Radove na razgrađivanju - rušenju potrebno je izvoditi uz maksimalnu opreznost i primjenu svih zaštitnih mjera. 
Prije izvršenja navedenih ispitivanja kao i isključenja svih instalacija ne smije se započeti s rušenjem. Isključenje instalacija evidentira se dnevnikom. 
Sve radove na rušenju izvesti prema važećim mjerama zaštite na radu i zaštite okoliša.
Sav materijal dobiven rušenjem ili demontažom odstranit će se na gradilišnu deponiju, tj. na mjesto koje odredi nadzorni inženjer ili će se organizirati direktni utovar I odvoz na gradsku deponiju.</t>
    </r>
  </si>
  <si>
    <t>d)</t>
  </si>
  <si>
    <t>temelji</t>
  </si>
  <si>
    <t>rampa</t>
  </si>
  <si>
    <t>zidići</t>
  </si>
  <si>
    <t>DN 20</t>
  </si>
  <si>
    <t>DN 100</t>
  </si>
  <si>
    <t>promjer 63 mm</t>
  </si>
  <si>
    <t>BROJ STAVKE</t>
  </si>
  <si>
    <t xml:space="preserve">III </t>
  </si>
  <si>
    <r>
      <t>ISKOP ROVA</t>
    </r>
    <r>
      <rPr>
        <sz val="11"/>
        <rFont val="Arial"/>
        <family val="2"/>
        <charset val="238"/>
      </rPr>
      <t xml:space="preserve"> Strojni iskop rova  kanalizacije u zemljištu III kategorije za polaganje cijevi vodovoda i kanalizacije. U stavku je uključen iskop, i nasip-zasip pješčane posteljice ispod cijevi min 10cm, zasipavanje iznad cijevi pijeskom 15cm i zasipavanje zemljom iz iskopa uz nabijanje debljine 30cm. Iskop se vrši 100 - 150 cm dubine. Iskop se obračunava u sraslom stanju. U stavci uključen i iskop revizionih okana, slivnika, separatora i vodomjernog okna. Iskop prema HRN EN 1610:2015 ili jednakovrijedna.</t>
    </r>
  </si>
  <si>
    <r>
      <t>ASFALT NOSIVI SLOJ</t>
    </r>
    <r>
      <rPr>
        <sz val="11"/>
        <rFont val="Arial"/>
        <family val="2"/>
        <charset val="1"/>
      </rPr>
      <t xml:space="preserve"> Izrada nosivog asfaltnog  sloja BNS-32, d=5 cm od bitumenizirane kamene sitneži (drobljenca) . Kvalitetu materijala za izradu mješavine za ovaj sloj mora ispitati ovlaštena institucija, te mora biti dokazana atestima. Obračun po m2 gotovog, izvedenog sloja bitumenizirane kamene sitneži (drobljenca).</t>
    </r>
  </si>
  <si>
    <r>
      <t>ASFALT HABAJUĆI</t>
    </r>
    <r>
      <rPr>
        <sz val="11"/>
        <rFont val="Arial"/>
        <family val="2"/>
        <charset val="1"/>
      </rPr>
      <t xml:space="preserve"> Izrada habajućeg sloja sitnozrnastog asfaltbetona AB-11s, d=3 cm    u uvaljanom stanju. Obračun po m2 gotovog  sabijenog sloja.</t>
    </r>
  </si>
  <si>
    <r>
      <t>UPOJNI BUNAR</t>
    </r>
    <r>
      <rPr>
        <sz val="11"/>
        <rFont val="Arial"/>
        <family val="2"/>
        <charset val="238"/>
      </rPr>
      <t xml:space="preserve"> Izrada AB  upojnog bunara promjera 80cm od tipskih okruglih cijevi po 1m,  dubine okna 2,0m, sa ljevano željeznim poklopcem. Zasip dna sa debljim kamenom što je uključeno u cijenu stavke.</t>
    </r>
  </si>
  <si>
    <r>
      <t xml:space="preserve">KANALIZACIJSKE CIJEVI PVC, </t>
    </r>
    <r>
      <rPr>
        <sz val="11"/>
        <rFont val="Arial"/>
        <family val="2"/>
        <charset val="238"/>
      </rPr>
      <t xml:space="preserve"> Dobava i postava PVC i PP cijevi sanitarne i oborinske  odvodnje u terenu ili podu, PVC cijevi se međusobno spajaju gumenim brtvama. U metru cijevi sadržane su sve potrebne spojnice. Obračun po m položene cijevi. U cijeni uključeno ispitivanje vodonepropusnosti i dobava certifikata kvalitete i nepropusnosti prema važećim propisima te sva štemanja, bušenja, probijanja itd.</t>
    </r>
  </si>
  <si>
    <r>
      <t xml:space="preserve">ATEST NEPROPUSNOSTI KANALIZACIJE </t>
    </r>
    <r>
      <rPr>
        <sz val="11"/>
        <rFont val="Arial"/>
        <family val="2"/>
        <charset val="238"/>
      </rPr>
      <t>Provedba kontrole kvalitete - nepropusnosti cijevne mreže. Ispitivanje nepropusnosti na 0,5 bar.</t>
    </r>
  </si>
  <si>
    <r>
      <t xml:space="preserve">RAZVOD VODOVODA </t>
    </r>
    <r>
      <rPr>
        <sz val="11"/>
        <rFont val="Arial"/>
        <family val="2"/>
        <charset val="238"/>
      </rPr>
      <t xml:space="preserve"> Izvedba razvodnih vodovodnih PEHD cijevi za vodu. Obračun po m dužnom postavljenih cijevi sa svim potrebnim fazonskim komadima i potrošnim materijalom.
</t>
    </r>
  </si>
  <si>
    <r>
      <t xml:space="preserve">ISPITIVANJE NEPROPUSNOSTI VODOVODA  </t>
    </r>
    <r>
      <rPr>
        <sz val="11"/>
        <rFont val="Arial"/>
        <family val="2"/>
        <charset val="238"/>
      </rPr>
      <t>Ispitivanje postavljene instalacije na vodonepropusnost prema opisu iz glavnog projekta . Stavka uključuje izradu zapisnika i izdavanje potvrde o vodonepropusnosti postavljene unutarnje instalacije vodovoda od glavnih ventila do ventila izljevnih mjesta.</t>
    </r>
  </si>
  <si>
    <t>1. PRIPREMNI RADOVI, DEMONTAŽE I RUŠENJA</t>
  </si>
  <si>
    <t>2. ZEMLJANI RADOVI</t>
  </si>
  <si>
    <t>3. BETONSKI I ARMIRANO BETONSKI RADOVI</t>
  </si>
  <si>
    <t>Brušenje novih AB zidova platoa. Obračun po m2 brušenog zida.</t>
  </si>
  <si>
    <t>Betoniranje temelja AB potpornog zida platoa u oplati, uključenoj u cijenu stavke, vodonepropusnim betonom  C 25/30. Obračun po m3 ugrađenog betona.</t>
  </si>
  <si>
    <t>Betoniranje vidljivog potpornog zida platoa d=30cm u novoj  glatkoj oplati, uključenoj u cijenu stavke, vodonepropusnim betonom  C 25/30. U oplatu se postavljaju drvene gredice 5x3cm na razmaku cca 40cm prema nacrtu kako bi se dobila željena struktura zida što je uključeno u cijenu stavke. 
Obračun po m3 ugrađenog betona.</t>
  </si>
  <si>
    <t>Ispiranje i dezinfekcija kompletne vodovodne instalacije sa klornom otopinom prema propisima sanitarne inspekcije. U cijeni uračunata dobava atesta o bakteriološkom nalazu vode.</t>
  </si>
  <si>
    <r>
      <t xml:space="preserve">U jediničnoj cijeni je sadržano:
- iznošenje šute
- sav rad oko rušenja i demontaže
- zaštita građevine od procurivanja uslijed izvođenja radova
- sva poduhvatanja, podupiranja i osiguranja
- sve potrebne skele s propisnom ogradom i zaštitom od prašine
- svi prijenosi i prijevozi materijala na gradilištu ili direktni utovar u prijevozno sredstvo i odvoz na gradski deponij udaljenu   do 10 km od gradilišta
- zalijevanje šute prije utovara i zaštita okoliša od zagađenja
- naknada za čišćenje javnih prometnih površina i održavanje čistoće prilikom izvođenja radova
- podmirivanje svih društvenih obveza i komunalnih davanja za adekvatno zbrinjavanje otpada
- otežani uvjeti rada kod adaptacija i rad pod umjetnom rasvjetom
- priključak, razvod i amortizacija privremene instalacije za rasvjetu i priključak strojeva
- izrada boksova i organizacija gradilišne deponije
- troškovi osiguranja gradilišta
</t>
    </r>
    <r>
      <rPr>
        <b/>
        <sz val="10"/>
        <rFont val="Arial"/>
        <family val="2"/>
        <charset val="1"/>
      </rPr>
      <t xml:space="preserve">Napomene:
Dinamiku izvođenja radova potrebno je usuglasiti sa dobavljačem tipskog ugostiteljskog objekta.
Radove izvoditi na način da teška mehanizacija ne ošteti postojeći plato.
Sve travnate površine kupališta koje se koriste kao pomoćne ili manipulativne za potrebe gradilišta potrebno je vratiti u prvobitno stanje što podrazumijeva sve potrebne radove do potpune gotovosti. Također je potrebno poduzeti sve mjere opreza kod korištenja postojeće pristupne prometnice i infrastrukutre u njoj ( šahtovi i sl.)
</t>
    </r>
  </si>
  <si>
    <r>
      <t>NAPOMENA: 
D</t>
    </r>
    <r>
      <rPr>
        <b/>
        <sz val="10"/>
        <rFont val="Arial"/>
        <family val="2"/>
      </rPr>
      <t>inamiku izvođenja radova potrebno je usuglasiti sa dobavljačem tipskog ugostiteljskog objekta.
Radove izvoditi na način da teška mehanizacija ne ošteti postojeći plato.
Sve travnate površine kupališta koje se koriste kao pomoćne ili manipulativne za potrebe gradilišta potrebno je vratiti u prvobitno stanje što podrazumijeva sve potrebne radove do potpune gotovosti. Također je potrebno poduzeti sve mjere opreza kod korištenja postojeće pristupne prometnice i infrastrukture u njoj ( šahtovi i sl.)</t>
    </r>
  </si>
  <si>
    <t>TOČAN POLOŽAJ PRIKLJUČAKA TIPSKOG UGOSTITELJSKOG OBJEKTA USKLADITI SA INVESTITOROM I DOBAVLJAČEM TIPSKOG UGOSTITELJSKOG OBJEKTA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</si>
</sst>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n_-;\-* #,##0.00\ _k_n_-;_-* \-??\ _k_n_-;_-@_-"/>
    <numFmt numFmtId="165" formatCode="0."/>
    <numFmt numFmtId="166" formatCode="_-* #,##0.00_-;\-* #,##0.00_-;_-* \-??_-;_-@_-"/>
    <numFmt numFmtId="167" formatCode="0.0"/>
  </numFmts>
  <fonts count="41" x14ac:knownFonts="1">
    <font>
      <sz val="9"/>
      <name val="Arial"/>
      <family val="2"/>
      <charset val="1"/>
    </font>
    <font>
      <sz val="10"/>
      <color rgb="FF000000"/>
      <name val="Calibri"/>
      <family val="2"/>
      <charset val="238"/>
    </font>
    <font>
      <sz val="10"/>
      <name val="Arial"/>
      <family val="2"/>
      <charset val="1"/>
    </font>
    <font>
      <sz val="10"/>
      <name val="Arial"/>
      <family val="2"/>
      <charset val="238"/>
    </font>
    <font>
      <sz val="11"/>
      <color rgb="FF000000"/>
      <name val="Calibri"/>
      <family val="2"/>
      <charset val="1"/>
    </font>
    <font>
      <sz val="11"/>
      <color rgb="FF000000"/>
      <name val="Calibri"/>
      <family val="2"/>
      <charset val="238"/>
    </font>
    <font>
      <sz val="11"/>
      <color theme="1"/>
      <name val="Calibri"/>
      <family val="2"/>
      <charset val="238"/>
    </font>
    <font>
      <sz val="10"/>
      <name val="Arial"/>
      <family val="2"/>
    </font>
    <font>
      <sz val="11"/>
      <name val="Arial"/>
      <family val="2"/>
      <charset val="238"/>
    </font>
    <font>
      <b/>
      <sz val="10"/>
      <name val="Arial"/>
      <family val="2"/>
      <charset val="1"/>
    </font>
    <font>
      <b/>
      <sz val="9"/>
      <name val="Arial"/>
      <family val="2"/>
      <charset val="1"/>
    </font>
    <font>
      <b/>
      <sz val="14"/>
      <name val="Arial"/>
      <family val="2"/>
      <charset val="1"/>
    </font>
    <font>
      <b/>
      <sz val="11"/>
      <name val="Arial"/>
      <family val="2"/>
      <charset val="1"/>
    </font>
    <font>
      <b/>
      <sz val="12"/>
      <name val="Arial"/>
      <family val="2"/>
      <charset val="1"/>
    </font>
    <font>
      <sz val="12"/>
      <name val="Arial"/>
      <family val="2"/>
      <charset val="1"/>
    </font>
    <font>
      <b/>
      <sz val="13"/>
      <name val="Arial"/>
      <family val="2"/>
      <charset val="1"/>
    </font>
    <font>
      <sz val="13"/>
      <name val="Arial"/>
      <family val="2"/>
      <charset val="1"/>
    </font>
    <font>
      <sz val="11"/>
      <name val="Arial"/>
      <family val="2"/>
      <charset val="1"/>
    </font>
    <font>
      <sz val="10"/>
      <color rgb="FFFF0000"/>
      <name val="Arial"/>
      <family val="2"/>
      <charset val="1"/>
    </font>
    <font>
      <sz val="10"/>
      <color rgb="FF00B050"/>
      <name val="Arial"/>
      <family val="2"/>
      <charset val="1"/>
    </font>
    <font>
      <b/>
      <sz val="6"/>
      <name val="Arial"/>
      <family val="2"/>
      <charset val="1"/>
    </font>
    <font>
      <sz val="6"/>
      <name val="Arial"/>
      <family val="2"/>
      <charset val="1"/>
    </font>
    <font>
      <sz val="6"/>
      <color rgb="FFFF0000"/>
      <name val="Arial"/>
      <family val="2"/>
      <charset val="1"/>
    </font>
    <font>
      <sz val="6"/>
      <color rgb="FF00B050"/>
      <name val="Arial"/>
      <family val="2"/>
      <charset val="1"/>
    </font>
    <font>
      <b/>
      <sz val="10"/>
      <color rgb="FFFF0000"/>
      <name val="Arial"/>
      <family val="2"/>
      <charset val="1"/>
    </font>
    <font>
      <b/>
      <sz val="10"/>
      <color rgb="FF00B050"/>
      <name val="Arial"/>
      <family val="2"/>
      <charset val="1"/>
    </font>
    <font>
      <sz val="10"/>
      <color rgb="FFC9211E"/>
      <name val="Arial"/>
      <family val="2"/>
      <charset val="1"/>
    </font>
    <font>
      <b/>
      <sz val="10"/>
      <name val="Arial"/>
      <family val="2"/>
    </font>
    <font>
      <u/>
      <sz val="10"/>
      <name val="Arial"/>
      <family val="2"/>
      <charset val="1"/>
    </font>
    <font>
      <sz val="10"/>
      <name val="Symbol"/>
      <family val="1"/>
      <charset val="2"/>
    </font>
    <font>
      <sz val="11"/>
      <color theme="1"/>
      <name val="Arial"/>
      <family val="2"/>
      <charset val="238"/>
    </font>
    <font>
      <sz val="10"/>
      <color theme="1"/>
      <name val="Arial"/>
      <family val="2"/>
      <charset val="238"/>
    </font>
    <font>
      <b/>
      <sz val="12"/>
      <name val="Arial"/>
      <family val="2"/>
      <charset val="238"/>
    </font>
    <font>
      <b/>
      <sz val="10"/>
      <name val="Arial"/>
      <family val="2"/>
      <charset val="238"/>
    </font>
    <font>
      <sz val="11"/>
      <color rgb="FFFF0000"/>
      <name val="Arial"/>
      <family val="2"/>
      <charset val="238"/>
    </font>
    <font>
      <strike/>
      <sz val="11"/>
      <color theme="1"/>
      <name val="Calibri"/>
      <family val="2"/>
      <charset val="238"/>
    </font>
    <font>
      <sz val="11"/>
      <name val="Calibri"/>
      <family val="2"/>
      <charset val="238"/>
    </font>
    <font>
      <sz val="9"/>
      <name val="Arial"/>
      <family val="2"/>
      <charset val="1"/>
    </font>
    <font>
      <b/>
      <sz val="11"/>
      <name val="Arial"/>
      <family val="2"/>
      <charset val="238"/>
    </font>
    <font>
      <b/>
      <sz val="11"/>
      <color theme="1"/>
      <name val="Arial"/>
      <family val="2"/>
      <charset val="238"/>
    </font>
    <font>
      <sz val="6"/>
      <name val="Arial"/>
      <family val="2"/>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bottom style="hair">
        <color auto="1"/>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s>
  <cellStyleXfs count="27">
    <xf numFmtId="4" fontId="0" fillId="0" borderId="0">
      <alignment horizontal="right" wrapText="1"/>
    </xf>
    <xf numFmtId="166" fontId="37" fillId="0" borderId="0" applyBorder="0" applyProtection="0">
      <alignment horizontal="right" wrapText="1"/>
    </xf>
    <xf numFmtId="164" fontId="37" fillId="0" borderId="0" applyBorder="0" applyProtection="0">
      <alignment horizontal="right" wrapText="1"/>
    </xf>
    <xf numFmtId="164" fontId="37" fillId="0" borderId="0" applyBorder="0" applyProtection="0">
      <alignment horizontal="right" wrapText="1"/>
    </xf>
    <xf numFmtId="164" fontId="37" fillId="0" borderId="0" applyBorder="0" applyProtection="0">
      <alignment horizontal="right" wrapText="1"/>
    </xf>
    <xf numFmtId="0" fontId="1" fillId="0" borderId="0"/>
    <xf numFmtId="0" fontId="2" fillId="0" borderId="0"/>
    <xf numFmtId="0" fontId="3" fillId="0" borderId="0"/>
    <xf numFmtId="0" fontId="4" fillId="0" borderId="0"/>
    <xf numFmtId="0" fontId="5" fillId="0" borderId="0"/>
    <xf numFmtId="0" fontId="5" fillId="0" borderId="0"/>
    <xf numFmtId="0" fontId="6" fillId="0" borderId="0"/>
    <xf numFmtId="0" fontId="3" fillId="0" borderId="0"/>
    <xf numFmtId="0" fontId="3" fillId="0" borderId="0"/>
    <xf numFmtId="0" fontId="2" fillId="0" borderId="0"/>
    <xf numFmtId="0" fontId="2" fillId="0" borderId="0"/>
    <xf numFmtId="0" fontId="5" fillId="0" borderId="0"/>
    <xf numFmtId="0" fontId="6" fillId="0" borderId="0"/>
    <xf numFmtId="0" fontId="7" fillId="0" borderId="0"/>
    <xf numFmtId="0" fontId="4" fillId="0" borderId="0"/>
    <xf numFmtId="0" fontId="8" fillId="0" borderId="0"/>
    <xf numFmtId="0" fontId="3" fillId="0" borderId="0"/>
    <xf numFmtId="164" fontId="37" fillId="0" borderId="0" applyBorder="0" applyProtection="0">
      <alignment horizontal="right" wrapText="1"/>
    </xf>
    <xf numFmtId="164" fontId="37" fillId="0" borderId="0" applyBorder="0" applyProtection="0">
      <alignment horizontal="right" wrapText="1"/>
    </xf>
    <xf numFmtId="164" fontId="37" fillId="0" borderId="0" applyBorder="0" applyProtection="0">
      <alignment horizontal="right" wrapText="1"/>
    </xf>
    <xf numFmtId="164" fontId="37" fillId="0" borderId="0" applyBorder="0" applyProtection="0">
      <alignment horizontal="right" wrapText="1"/>
    </xf>
    <xf numFmtId="164" fontId="3" fillId="0" borderId="0" applyBorder="0" applyProtection="0">
      <alignment horizontal="right" wrapText="1"/>
    </xf>
  </cellStyleXfs>
  <cellXfs count="163">
    <xf numFmtId="4" fontId="0" fillId="0" borderId="0" xfId="0">
      <alignment horizontal="right" wrapText="1"/>
    </xf>
    <xf numFmtId="4" fontId="9" fillId="0" borderId="6" xfId="0" applyFont="1" applyBorder="1" applyAlignment="1">
      <alignment horizontal="left" vertical="center" wrapText="1"/>
    </xf>
    <xf numFmtId="4" fontId="20" fillId="0" borderId="4" xfId="0" applyFont="1" applyBorder="1" applyAlignment="1">
      <alignment horizontal="center" vertical="center" wrapText="1"/>
    </xf>
    <xf numFmtId="4" fontId="12" fillId="0" borderId="0" xfId="0" applyFont="1">
      <alignment horizontal="right" wrapText="1"/>
    </xf>
    <xf numFmtId="4" fontId="12" fillId="0" borderId="0" xfId="0" applyFont="1" applyAlignment="1">
      <alignment horizontal="left" wrapText="1"/>
    </xf>
    <xf numFmtId="4" fontId="2" fillId="0" borderId="0" xfId="0" applyFont="1" applyAlignment="1">
      <alignment horizontal="center" wrapText="1"/>
    </xf>
    <xf numFmtId="4" fontId="0" fillId="0" borderId="0" xfId="0" applyAlignment="1">
      <alignment horizontal="center" wrapText="1"/>
    </xf>
    <xf numFmtId="4" fontId="2" fillId="0" borderId="0" xfId="0" applyFont="1">
      <alignment horizontal="right" wrapText="1"/>
    </xf>
    <xf numFmtId="4" fontId="9" fillId="0" borderId="0" xfId="0" applyFont="1" applyAlignment="1">
      <alignment horizontal="left" wrapText="1"/>
    </xf>
    <xf numFmtId="4" fontId="10" fillId="0" borderId="0" xfId="0" applyFont="1" applyAlignment="1">
      <alignment horizontal="left" wrapText="1"/>
    </xf>
    <xf numFmtId="4" fontId="14" fillId="0" borderId="0" xfId="0" applyFont="1">
      <alignment horizontal="right" wrapText="1"/>
    </xf>
    <xf numFmtId="4" fontId="13" fillId="0" borderId="0" xfId="0" applyFont="1">
      <alignment horizontal="right" wrapText="1"/>
    </xf>
    <xf numFmtId="4" fontId="14" fillId="0" borderId="2" xfId="0" applyFont="1" applyBorder="1">
      <alignment horizontal="right" wrapText="1"/>
    </xf>
    <xf numFmtId="4" fontId="15" fillId="0" borderId="0" xfId="0" applyFont="1" applyAlignment="1">
      <alignment horizontal="left" wrapText="1"/>
    </xf>
    <xf numFmtId="4" fontId="16" fillId="0" borderId="0" xfId="0" applyFont="1">
      <alignment horizontal="right" wrapText="1"/>
    </xf>
    <xf numFmtId="4" fontId="17" fillId="0" borderId="0" xfId="0" applyFont="1">
      <alignment horizontal="right" wrapText="1"/>
    </xf>
    <xf numFmtId="4" fontId="12" fillId="0" borderId="1" xfId="0" applyFont="1" applyBorder="1">
      <alignment horizontal="right" wrapText="1"/>
    </xf>
    <xf numFmtId="4" fontId="17" fillId="0" borderId="1" xfId="0" applyFont="1" applyBorder="1">
      <alignment horizontal="right" wrapText="1"/>
    </xf>
    <xf numFmtId="4" fontId="17" fillId="0" borderId="0" xfId="0" applyFont="1" applyAlignment="1">
      <alignment horizontal="center" wrapText="1"/>
    </xf>
    <xf numFmtId="4" fontId="17" fillId="0" borderId="2" xfId="0" applyFont="1" applyBorder="1">
      <alignment horizontal="right" wrapText="1"/>
    </xf>
    <xf numFmtId="165" fontId="2" fillId="0" borderId="0" xfId="0" applyNumberFormat="1" applyFont="1" applyAlignment="1">
      <alignment horizontal="right" vertical="center" wrapText="1"/>
    </xf>
    <xf numFmtId="165" fontId="2" fillId="0" borderId="0" xfId="0" applyNumberFormat="1" applyFont="1" applyAlignment="1">
      <alignment horizontal="left" vertical="center" wrapText="1"/>
    </xf>
    <xf numFmtId="4" fontId="2" fillId="0" borderId="0" xfId="0" applyFont="1" applyAlignment="1">
      <alignment horizontal="left" vertical="center" wrapText="1"/>
    </xf>
    <xf numFmtId="4" fontId="2" fillId="0" borderId="0" xfId="0" applyFont="1" applyAlignment="1">
      <alignment horizontal="right" vertical="center" wrapText="1"/>
    </xf>
    <xf numFmtId="4" fontId="18" fillId="0" borderId="0" xfId="0" applyFont="1" applyAlignment="1">
      <alignment horizontal="right" vertical="center" wrapText="1"/>
    </xf>
    <xf numFmtId="4" fontId="19" fillId="0" borderId="0" xfId="0" applyFont="1" applyAlignment="1">
      <alignment horizontal="right" vertical="center" wrapText="1"/>
    </xf>
    <xf numFmtId="4" fontId="21" fillId="0" borderId="0" xfId="0" applyFont="1" applyAlignment="1">
      <alignment horizontal="right" vertical="center" wrapText="1"/>
    </xf>
    <xf numFmtId="4" fontId="22" fillId="0" borderId="0" xfId="0" applyFont="1" applyAlignment="1">
      <alignment horizontal="right" vertical="center" wrapText="1"/>
    </xf>
    <xf numFmtId="4" fontId="23" fillId="0" borderId="0" xfId="0" applyFont="1" applyAlignment="1">
      <alignment horizontal="right" vertical="center" wrapText="1"/>
    </xf>
    <xf numFmtId="165" fontId="9" fillId="0" borderId="5" xfId="0" applyNumberFormat="1" applyFont="1" applyBorder="1" applyAlignment="1">
      <alignment horizontal="right" vertical="center" wrapText="1"/>
    </xf>
    <xf numFmtId="165" fontId="9" fillId="0" borderId="5" xfId="0" applyNumberFormat="1" applyFont="1" applyBorder="1" applyAlignment="1">
      <alignment horizontal="left" vertical="center" wrapText="1"/>
    </xf>
    <xf numFmtId="4" fontId="9" fillId="0" borderId="5" xfId="0" applyFont="1" applyBorder="1" applyAlignment="1">
      <alignment horizontal="left" vertical="center" wrapText="1"/>
    </xf>
    <xf numFmtId="4" fontId="9" fillId="0" borderId="5" xfId="0" applyFont="1" applyBorder="1" applyAlignment="1">
      <alignment horizontal="center" wrapText="1"/>
    </xf>
    <xf numFmtId="4" fontId="9" fillId="0" borderId="5" xfId="0" applyFont="1" applyBorder="1">
      <alignment horizontal="right" wrapText="1"/>
    </xf>
    <xf numFmtId="4" fontId="9" fillId="0" borderId="0" xfId="0" applyFont="1" applyAlignment="1">
      <alignment horizontal="right" vertical="center" wrapText="1"/>
    </xf>
    <xf numFmtId="4" fontId="24" fillId="0" borderId="0" xfId="0" applyFont="1" applyAlignment="1">
      <alignment horizontal="right" vertical="center" wrapText="1"/>
    </xf>
    <xf numFmtId="4" fontId="25" fillId="0" borderId="0" xfId="0" applyFont="1" applyAlignment="1">
      <alignment horizontal="right" vertical="center" wrapText="1"/>
    </xf>
    <xf numFmtId="4" fontId="9" fillId="0" borderId="6" xfId="0" applyFont="1" applyBorder="1">
      <alignment horizontal="right" wrapText="1"/>
    </xf>
    <xf numFmtId="165" fontId="9" fillId="0" borderId="0" xfId="0" applyNumberFormat="1" applyFont="1" applyAlignment="1">
      <alignment horizontal="right" vertical="center" wrapText="1"/>
    </xf>
    <xf numFmtId="165" fontId="9" fillId="0" borderId="0" xfId="0" applyNumberFormat="1" applyFont="1" applyAlignment="1">
      <alignment horizontal="left" vertical="center" wrapText="1"/>
    </xf>
    <xf numFmtId="4" fontId="9" fillId="0" borderId="0" xfId="0" applyFont="1" applyAlignment="1">
      <alignment horizontal="left" vertical="center" wrapText="1"/>
    </xf>
    <xf numFmtId="4" fontId="9" fillId="0" borderId="0" xfId="0" applyFont="1" applyAlignment="1">
      <alignment horizontal="center" wrapText="1"/>
    </xf>
    <xf numFmtId="4" fontId="9" fillId="0" borderId="0" xfId="0" applyFont="1">
      <alignment horizontal="right" wrapText="1"/>
    </xf>
    <xf numFmtId="4" fontId="9" fillId="0" borderId="0" xfId="0" applyFont="1" applyAlignment="1">
      <alignment horizontal="left" vertical="top" wrapText="1"/>
    </xf>
    <xf numFmtId="4" fontId="2" fillId="0" borderId="0" xfId="0" applyFont="1" applyAlignment="1">
      <alignment horizontal="left" vertical="top" wrapText="1"/>
    </xf>
    <xf numFmtId="165" fontId="2" fillId="0" borderId="0" xfId="0" applyNumberFormat="1" applyFont="1" applyAlignment="1">
      <alignment horizontal="right" vertical="top" wrapText="1"/>
    </xf>
    <xf numFmtId="165" fontId="2" fillId="0" borderId="0" xfId="0" applyNumberFormat="1" applyFont="1" applyAlignment="1">
      <alignment horizontal="left" vertical="top" wrapText="1"/>
    </xf>
    <xf numFmtId="165" fontId="9" fillId="0" borderId="0" xfId="0" applyNumberFormat="1" applyFont="1" applyAlignment="1">
      <alignment horizontal="right" vertical="top" wrapText="1"/>
    </xf>
    <xf numFmtId="165" fontId="9" fillId="0" borderId="0" xfId="0" applyNumberFormat="1" applyFont="1" applyAlignment="1">
      <alignment horizontal="left" vertical="top" wrapText="1"/>
    </xf>
    <xf numFmtId="0" fontId="3" fillId="0" borderId="0" xfId="6" applyFont="1" applyAlignment="1">
      <alignment horizontal="justify" vertical="top" wrapText="1"/>
    </xf>
    <xf numFmtId="165" fontId="2" fillId="0" borderId="0" xfId="0" applyNumberFormat="1" applyFont="1" applyAlignment="1">
      <alignment horizontal="center" vertical="top" wrapText="1"/>
    </xf>
    <xf numFmtId="165" fontId="9" fillId="0" borderId="5" xfId="0" applyNumberFormat="1" applyFont="1" applyBorder="1" applyAlignment="1">
      <alignment horizontal="center" vertical="top" wrapText="1"/>
    </xf>
    <xf numFmtId="165" fontId="9" fillId="0" borderId="0" xfId="0" applyNumberFormat="1" applyFont="1" applyAlignment="1">
      <alignment horizontal="center" vertical="top" wrapText="1"/>
    </xf>
    <xf numFmtId="4" fontId="19" fillId="0" borderId="0" xfId="0" applyFont="1">
      <alignment horizontal="right" wrapText="1"/>
    </xf>
    <xf numFmtId="0" fontId="3" fillId="0" borderId="0" xfId="20" applyFont="1" applyAlignment="1">
      <alignment horizontal="left" vertical="top" wrapText="1"/>
    </xf>
    <xf numFmtId="165" fontId="2" fillId="0" borderId="0" xfId="0" applyNumberFormat="1" applyFont="1" applyAlignment="1">
      <alignment horizontal="center" vertical="center" wrapText="1"/>
    </xf>
    <xf numFmtId="165" fontId="9" fillId="0" borderId="5" xfId="0" applyNumberFormat="1" applyFont="1" applyBorder="1" applyAlignment="1">
      <alignment horizontal="center" vertical="center" wrapText="1"/>
    </xf>
    <xf numFmtId="165" fontId="9" fillId="0" borderId="0" xfId="0" applyNumberFormat="1" applyFont="1" applyAlignment="1">
      <alignment horizontal="center" vertical="center" wrapText="1"/>
    </xf>
    <xf numFmtId="165" fontId="3" fillId="0" borderId="0" xfId="0" applyNumberFormat="1" applyFont="1" applyAlignment="1">
      <alignment horizontal="center" vertical="top" wrapText="1"/>
    </xf>
    <xf numFmtId="4" fontId="3" fillId="0" borderId="0" xfId="0" applyFont="1" applyAlignment="1">
      <alignment horizontal="left" vertical="top" wrapText="1"/>
    </xf>
    <xf numFmtId="165" fontId="2" fillId="0" borderId="0" xfId="0" applyNumberFormat="1" applyFont="1">
      <alignment horizontal="right" wrapText="1"/>
    </xf>
    <xf numFmtId="165" fontId="2" fillId="0" borderId="0" xfId="0" applyNumberFormat="1" applyFont="1" applyAlignment="1">
      <alignment horizontal="center" wrapText="1"/>
    </xf>
    <xf numFmtId="0" fontId="2" fillId="0" borderId="0" xfId="7" applyFont="1" applyAlignment="1">
      <alignment horizontal="left" vertical="top" wrapText="1"/>
    </xf>
    <xf numFmtId="4" fontId="9" fillId="0" borderId="6" xfId="0" applyFont="1" applyBorder="1" applyAlignment="1">
      <alignment vertical="center" wrapText="1"/>
    </xf>
    <xf numFmtId="4" fontId="3" fillId="0" borderId="0" xfId="0" applyFont="1" applyAlignment="1">
      <alignment horizontal="left" vertical="top"/>
    </xf>
    <xf numFmtId="4" fontId="3" fillId="0" borderId="0" xfId="0" applyFont="1" applyAlignment="1">
      <alignment horizontal="left"/>
    </xf>
    <xf numFmtId="4" fontId="3" fillId="0" borderId="0" xfId="0" applyFont="1" applyAlignment="1"/>
    <xf numFmtId="166" fontId="3" fillId="0" borderId="0" xfId="1" applyFont="1" applyBorder="1" applyProtection="1">
      <alignment horizontal="right" wrapText="1"/>
    </xf>
    <xf numFmtId="165" fontId="9" fillId="0" borderId="0" xfId="0" applyNumberFormat="1" applyFont="1" applyAlignment="1">
      <alignment vertical="center" wrapText="1"/>
    </xf>
    <xf numFmtId="4" fontId="3" fillId="0" borderId="0" xfId="0" applyFont="1" applyAlignment="1">
      <alignment horizontal="right"/>
    </xf>
    <xf numFmtId="0" fontId="30" fillId="0" borderId="0" xfId="11" applyFont="1" applyAlignment="1">
      <alignment horizontal="justify" vertical="top" wrapText="1"/>
    </xf>
    <xf numFmtId="0" fontId="30" fillId="0" borderId="0" xfId="11" applyFont="1" applyAlignment="1">
      <alignment horizontal="center"/>
    </xf>
    <xf numFmtId="2" fontId="3" fillId="0" borderId="0" xfId="11" applyNumberFormat="1" applyFont="1" applyAlignment="1">
      <alignment horizontal="right"/>
    </xf>
    <xf numFmtId="4" fontId="31" fillId="0" borderId="0" xfId="11" applyNumberFormat="1" applyFont="1" applyAlignment="1">
      <alignment horizontal="right"/>
    </xf>
    <xf numFmtId="0" fontId="31" fillId="0" borderId="0" xfId="11" applyFont="1" applyAlignment="1">
      <alignment horizontal="right"/>
    </xf>
    <xf numFmtId="0" fontId="30" fillId="0" borderId="0" xfId="11" applyFont="1"/>
    <xf numFmtId="0" fontId="32" fillId="0" borderId="0" xfId="11" applyFont="1" applyAlignment="1">
      <alignment horizontal="justify" vertical="top" wrapText="1"/>
    </xf>
    <xf numFmtId="2" fontId="3" fillId="0" borderId="0" xfId="11" applyNumberFormat="1" applyFont="1" applyAlignment="1">
      <alignment horizontal="right" vertical="center"/>
    </xf>
    <xf numFmtId="0" fontId="8" fillId="0" borderId="0" xfId="11" applyFont="1" applyAlignment="1">
      <alignment horizontal="center" vertical="top" wrapText="1"/>
    </xf>
    <xf numFmtId="0" fontId="33" fillId="0" borderId="0" xfId="11" applyFont="1" applyAlignment="1">
      <alignment horizontal="justify" vertical="top" wrapText="1"/>
    </xf>
    <xf numFmtId="0" fontId="34" fillId="0" borderId="0" xfId="11" applyFont="1"/>
    <xf numFmtId="4" fontId="30" fillId="0" borderId="0" xfId="11" applyNumberFormat="1" applyFont="1"/>
    <xf numFmtId="0" fontId="35" fillId="0" borderId="0" xfId="17" applyFont="1" applyAlignment="1">
      <alignment horizontal="justify" vertical="center" wrapText="1"/>
    </xf>
    <xf numFmtId="0" fontId="3" fillId="0" borderId="0" xfId="11" applyFont="1" applyAlignment="1">
      <alignment horizontal="center" vertical="center"/>
    </xf>
    <xf numFmtId="3" fontId="3" fillId="0" borderId="0" xfId="11" applyNumberFormat="1" applyFont="1" applyAlignment="1">
      <alignment horizontal="right" vertical="center"/>
    </xf>
    <xf numFmtId="4" fontId="6" fillId="0" borderId="0" xfId="11" applyNumberFormat="1" applyAlignment="1">
      <alignment horizontal="center" vertical="center"/>
    </xf>
    <xf numFmtId="0" fontId="8" fillId="0" borderId="0" xfId="11" applyFont="1" applyAlignment="1">
      <alignment horizontal="center"/>
    </xf>
    <xf numFmtId="0" fontId="8" fillId="0" borderId="0" xfId="11" applyFont="1"/>
    <xf numFmtId="0" fontId="8" fillId="0" borderId="0" xfId="11" applyFont="1" applyAlignment="1">
      <alignment horizontal="justify" vertical="top" wrapText="1"/>
    </xf>
    <xf numFmtId="0" fontId="8" fillId="0" borderId="8" xfId="11" applyFont="1" applyBorder="1" applyAlignment="1">
      <alignment horizontal="justify" vertical="top" wrapText="1"/>
    </xf>
    <xf numFmtId="0" fontId="8" fillId="0" borderId="8" xfId="11" applyFont="1" applyBorder="1" applyAlignment="1">
      <alignment horizontal="center"/>
    </xf>
    <xf numFmtId="0" fontId="30" fillId="0" borderId="0" xfId="11" applyFont="1" applyAlignment="1">
      <alignment horizontal="left"/>
    </xf>
    <xf numFmtId="165" fontId="27" fillId="0" borderId="0" xfId="0" applyNumberFormat="1" applyFont="1" applyAlignment="1">
      <alignment horizontal="right" vertical="top" wrapText="1"/>
    </xf>
    <xf numFmtId="4" fontId="20" fillId="0" borderId="1" xfId="0" applyFont="1" applyBorder="1" applyAlignment="1">
      <alignment horizontal="center" vertical="center" wrapText="1"/>
    </xf>
    <xf numFmtId="4" fontId="20" fillId="0" borderId="1" xfId="0" applyFont="1" applyBorder="1" applyAlignment="1">
      <alignment horizontal="center" wrapText="1"/>
    </xf>
    <xf numFmtId="165" fontId="32" fillId="0" borderId="0" xfId="11" applyNumberFormat="1" applyFont="1" applyAlignment="1">
      <alignment horizontal="center" vertical="top" wrapText="1"/>
    </xf>
    <xf numFmtId="165" fontId="8" fillId="0" borderId="0" xfId="11" applyNumberFormat="1" applyFont="1" applyAlignment="1">
      <alignment horizontal="center" vertical="top" wrapText="1"/>
    </xf>
    <xf numFmtId="165" fontId="35" fillId="0" borderId="0" xfId="17" applyNumberFormat="1" applyFont="1" applyAlignment="1">
      <alignment horizontal="center" vertical="top" wrapText="1"/>
    </xf>
    <xf numFmtId="165" fontId="30" fillId="0" borderId="0" xfId="11" applyNumberFormat="1" applyFont="1" applyAlignment="1">
      <alignment horizontal="center" vertical="top" wrapText="1"/>
    </xf>
    <xf numFmtId="165" fontId="30" fillId="0" borderId="0" xfId="11" applyNumberFormat="1" applyFont="1" applyAlignment="1">
      <alignment horizontal="center"/>
    </xf>
    <xf numFmtId="165" fontId="8" fillId="0" borderId="8" xfId="11" applyNumberFormat="1" applyFont="1" applyBorder="1" applyAlignment="1">
      <alignment horizontal="center" vertical="top" wrapText="1"/>
    </xf>
    <xf numFmtId="165" fontId="8" fillId="0" borderId="9" xfId="11" applyNumberFormat="1" applyFont="1" applyBorder="1" applyAlignment="1">
      <alignment horizontal="center" vertical="top" wrapText="1"/>
    </xf>
    <xf numFmtId="0" fontId="8" fillId="0" borderId="6" xfId="11" applyFont="1" applyBorder="1" applyAlignment="1">
      <alignment horizontal="center" vertical="top" wrapText="1"/>
    </xf>
    <xf numFmtId="165" fontId="38" fillId="0" borderId="9" xfId="11" applyNumberFormat="1" applyFont="1" applyBorder="1" applyAlignment="1">
      <alignment horizontal="center" vertical="top" wrapText="1"/>
    </xf>
    <xf numFmtId="0" fontId="38" fillId="0" borderId="6" xfId="11" applyFont="1" applyBorder="1" applyAlignment="1">
      <alignment horizontal="justify" vertical="top" wrapText="1"/>
    </xf>
    <xf numFmtId="2" fontId="8" fillId="0" borderId="6" xfId="11" applyNumberFormat="1" applyFont="1" applyBorder="1" applyAlignment="1">
      <alignment horizontal="right" vertical="center"/>
    </xf>
    <xf numFmtId="4" fontId="30" fillId="0" borderId="6" xfId="11" applyNumberFormat="1" applyFont="1" applyBorder="1" applyAlignment="1">
      <alignment horizontal="right"/>
    </xf>
    <xf numFmtId="0" fontId="30" fillId="0" borderId="7" xfId="11" applyFont="1" applyBorder="1" applyAlignment="1">
      <alignment horizontal="right"/>
    </xf>
    <xf numFmtId="165" fontId="38" fillId="0" borderId="0" xfId="11" applyNumberFormat="1" applyFont="1" applyAlignment="1">
      <alignment horizontal="center" vertical="top" wrapText="1"/>
    </xf>
    <xf numFmtId="0" fontId="38" fillId="0" borderId="0" xfId="11" applyFont="1" applyAlignment="1">
      <alignment horizontal="justify" vertical="top" wrapText="1"/>
    </xf>
    <xf numFmtId="2" fontId="8" fillId="0" borderId="0" xfId="11" applyNumberFormat="1" applyFont="1" applyAlignment="1">
      <alignment horizontal="right" vertical="center"/>
    </xf>
    <xf numFmtId="4" fontId="30" fillId="0" borderId="0" xfId="11" applyNumberFormat="1" applyFont="1" applyAlignment="1">
      <alignment horizontal="right"/>
    </xf>
    <xf numFmtId="0" fontId="30" fillId="0" borderId="0" xfId="11" applyFont="1" applyAlignment="1">
      <alignment horizontal="right"/>
    </xf>
    <xf numFmtId="2" fontId="34" fillId="0" borderId="0" xfId="11" applyNumberFormat="1" applyFont="1" applyAlignment="1">
      <alignment horizontal="right" wrapText="1"/>
    </xf>
    <xf numFmtId="0" fontId="8" fillId="0" borderId="0" xfId="11" applyFont="1" applyAlignment="1">
      <alignment horizontal="right" vertical="top" wrapText="1"/>
    </xf>
    <xf numFmtId="2" fontId="8" fillId="0" borderId="0" xfId="11" applyNumberFormat="1" applyFont="1" applyAlignment="1">
      <alignment horizontal="right"/>
    </xf>
    <xf numFmtId="0" fontId="17" fillId="0" borderId="0" xfId="11" applyFont="1" applyAlignment="1">
      <alignment horizontal="left" vertical="top" wrapText="1"/>
    </xf>
    <xf numFmtId="0" fontId="12" fillId="0" borderId="0" xfId="11" applyFont="1" applyAlignment="1">
      <alignment horizontal="left" vertical="top" wrapText="1"/>
    </xf>
    <xf numFmtId="165" fontId="30" fillId="0" borderId="8" xfId="11" applyNumberFormat="1" applyFont="1" applyBorder="1" applyAlignment="1">
      <alignment horizontal="center"/>
    </xf>
    <xf numFmtId="4" fontId="30" fillId="0" borderId="8" xfId="11" applyNumberFormat="1" applyFont="1" applyBorder="1" applyAlignment="1">
      <alignment horizontal="right"/>
    </xf>
    <xf numFmtId="4" fontId="38" fillId="0" borderId="6" xfId="11" applyNumberFormat="1" applyFont="1" applyBorder="1" applyAlignment="1">
      <alignment horizontal="right" vertical="center"/>
    </xf>
    <xf numFmtId="4" fontId="30" fillId="0" borderId="7" xfId="11" applyNumberFormat="1" applyFont="1" applyBorder="1" applyAlignment="1">
      <alignment horizontal="right"/>
    </xf>
    <xf numFmtId="4" fontId="38" fillId="0" borderId="0" xfId="11" applyNumberFormat="1" applyFont="1" applyAlignment="1">
      <alignment horizontal="right" vertical="center"/>
    </xf>
    <xf numFmtId="4" fontId="8" fillId="0" borderId="0" xfId="11" applyNumberFormat="1" applyFont="1" applyAlignment="1">
      <alignment horizontal="right"/>
    </xf>
    <xf numFmtId="0" fontId="17" fillId="0" borderId="0" xfId="11" applyFont="1" applyAlignment="1">
      <alignment horizontal="justify" vertical="top" wrapText="1"/>
    </xf>
    <xf numFmtId="2" fontId="30" fillId="0" borderId="0" xfId="11" applyNumberFormat="1" applyFont="1" applyAlignment="1">
      <alignment horizontal="right"/>
    </xf>
    <xf numFmtId="2" fontId="8" fillId="0" borderId="8" xfId="11" applyNumberFormat="1" applyFont="1" applyBorder="1" applyAlignment="1">
      <alignment horizontal="right"/>
    </xf>
    <xf numFmtId="4" fontId="39" fillId="0" borderId="0" xfId="11" applyNumberFormat="1" applyFont="1" applyAlignment="1">
      <alignment horizontal="right"/>
    </xf>
    <xf numFmtId="167" fontId="30" fillId="0" borderId="0" xfId="11" applyNumberFormat="1" applyFont="1" applyAlignment="1">
      <alignment horizontal="right"/>
    </xf>
    <xf numFmtId="0" fontId="3" fillId="0" borderId="0" xfId="11" applyFont="1" applyAlignment="1">
      <alignment horizontal="center" wrapText="1"/>
    </xf>
    <xf numFmtId="0" fontId="8" fillId="0" borderId="6" xfId="11" applyFont="1" applyBorder="1" applyAlignment="1">
      <alignment horizontal="center" wrapText="1"/>
    </xf>
    <xf numFmtId="0" fontId="8" fillId="0" borderId="0" xfId="11" applyFont="1" applyAlignment="1">
      <alignment horizontal="center" wrapText="1"/>
    </xf>
    <xf numFmtId="0" fontId="36" fillId="0" borderId="0" xfId="11" applyFont="1"/>
    <xf numFmtId="0" fontId="36" fillId="0" borderId="0" xfId="11" applyFont="1" applyAlignment="1">
      <alignment horizontal="center"/>
    </xf>
    <xf numFmtId="165" fontId="30" fillId="0" borderId="9" xfId="11" applyNumberFormat="1" applyFont="1" applyBorder="1" applyAlignment="1">
      <alignment horizontal="center"/>
    </xf>
    <xf numFmtId="0" fontId="8" fillId="0" borderId="6" xfId="11" applyFont="1" applyBorder="1" applyAlignment="1">
      <alignment horizontal="justify" vertical="top" wrapText="1"/>
    </xf>
    <xf numFmtId="0" fontId="8" fillId="0" borderId="6" xfId="11" applyFont="1" applyBorder="1"/>
    <xf numFmtId="2" fontId="8" fillId="0" borderId="6" xfId="11" applyNumberFormat="1" applyFont="1" applyBorder="1" applyAlignment="1">
      <alignment horizontal="right"/>
    </xf>
    <xf numFmtId="4" fontId="8" fillId="0" borderId="7" xfId="11" applyNumberFormat="1" applyFont="1" applyBorder="1" applyAlignment="1">
      <alignment horizontal="right"/>
    </xf>
    <xf numFmtId="4" fontId="12" fillId="0" borderId="0" xfId="0" applyFont="1" applyAlignment="1">
      <alignment horizontal="left" wrapText="1"/>
    </xf>
    <xf numFmtId="4" fontId="12" fillId="0" borderId="0" xfId="0" applyFont="1" applyAlignment="1">
      <alignment horizontal="left" vertical="center" wrapText="1"/>
    </xf>
    <xf numFmtId="4" fontId="12" fillId="0" borderId="0" xfId="0" applyFont="1">
      <alignment horizontal="right" wrapText="1"/>
    </xf>
    <xf numFmtId="4" fontId="0" fillId="0" borderId="0" xfId="0" applyAlignment="1">
      <alignment horizontal="center" wrapText="1"/>
    </xf>
    <xf numFmtId="4" fontId="2" fillId="0" borderId="0" xfId="0" applyFont="1" applyAlignment="1">
      <alignment horizontal="center" wrapText="1"/>
    </xf>
    <xf numFmtId="4" fontId="11" fillId="0" borderId="0" xfId="0" applyFont="1" applyAlignment="1">
      <alignment horizontal="left" wrapText="1"/>
    </xf>
    <xf numFmtId="4" fontId="11" fillId="0" borderId="0" xfId="0" applyFont="1" applyAlignment="1">
      <alignment horizontal="right" wrapText="1" indent="5"/>
    </xf>
    <xf numFmtId="4" fontId="12" fillId="0" borderId="3" xfId="0" applyFont="1" applyBorder="1" applyAlignment="1">
      <alignment horizontal="left" wrapText="1"/>
    </xf>
    <xf numFmtId="4" fontId="15" fillId="0" borderId="0" xfId="0" applyFont="1" applyAlignment="1">
      <alignment horizontal="center" wrapText="1"/>
    </xf>
    <xf numFmtId="4" fontId="9" fillId="0" borderId="6" xfId="0" applyFont="1" applyBorder="1" applyAlignment="1">
      <alignment horizontal="center" vertical="center" wrapText="1"/>
    </xf>
    <xf numFmtId="4" fontId="9" fillId="0" borderId="7" xfId="0" applyFont="1" applyBorder="1" applyAlignment="1">
      <alignment horizontal="center" vertical="center" wrapText="1"/>
    </xf>
    <xf numFmtId="4" fontId="9" fillId="0" borderId="1" xfId="0" applyFont="1" applyBorder="1" applyAlignment="1">
      <alignment horizontal="center" vertical="center" wrapText="1"/>
    </xf>
    <xf numFmtId="4" fontId="20" fillId="0" borderId="4" xfId="0" applyFont="1" applyBorder="1" applyAlignment="1">
      <alignment horizontal="center" vertical="center" wrapText="1"/>
    </xf>
    <xf numFmtId="165" fontId="9" fillId="0" borderId="6" xfId="0" applyNumberFormat="1" applyFont="1" applyBorder="1" applyAlignment="1">
      <alignment horizontal="center" vertical="center" wrapText="1"/>
    </xf>
    <xf numFmtId="4" fontId="9" fillId="0" borderId="6" xfId="0" applyFont="1" applyBorder="1" applyAlignment="1">
      <alignment horizontal="left" vertical="center" wrapText="1"/>
    </xf>
    <xf numFmtId="4" fontId="9" fillId="0" borderId="0" xfId="0" applyFont="1" applyAlignment="1">
      <alignment horizontal="left" vertical="top" wrapText="1"/>
    </xf>
    <xf numFmtId="4" fontId="2" fillId="0" borderId="0" xfId="0" applyFont="1" applyAlignment="1">
      <alignment horizontal="left" vertical="top" wrapText="1"/>
    </xf>
    <xf numFmtId="165" fontId="9" fillId="0" borderId="6" xfId="0" applyNumberFormat="1" applyFont="1" applyBorder="1" applyAlignment="1">
      <alignment horizontal="center" vertical="top" wrapText="1"/>
    </xf>
    <xf numFmtId="4" fontId="9" fillId="0" borderId="1" xfId="0" applyFont="1" applyBorder="1" applyAlignment="1">
      <alignment vertical="center" wrapText="1"/>
    </xf>
    <xf numFmtId="4" fontId="9" fillId="0" borderId="1" xfId="0" applyFont="1" applyBorder="1" applyAlignment="1">
      <alignment horizontal="right" vertical="center" wrapText="1"/>
    </xf>
    <xf numFmtId="165" fontId="20" fillId="0" borderId="4" xfId="0" applyNumberFormat="1" applyFont="1" applyBorder="1" applyAlignment="1">
      <alignment horizontal="center" vertical="center" wrapText="1"/>
    </xf>
    <xf numFmtId="0" fontId="30" fillId="0" borderId="0" xfId="11" applyFont="1" applyAlignment="1">
      <alignment horizontal="left" vertical="top" wrapText="1"/>
    </xf>
    <xf numFmtId="165" fontId="40" fillId="0" borderId="1" xfId="11" applyNumberFormat="1" applyFont="1" applyBorder="1" applyAlignment="1">
      <alignment horizontal="center" vertical="top" wrapText="1"/>
    </xf>
    <xf numFmtId="4" fontId="9" fillId="0" borderId="0" xfId="0" applyFont="1" applyAlignment="1">
      <alignment vertical="top" wrapText="1"/>
    </xf>
  </cellXfs>
  <cellStyles count="27">
    <cellStyle name="Comma" xfId="1" builtinId="3"/>
    <cellStyle name="Comma 2" xfId="2" xr:uid="{00000000-0005-0000-0000-000006000000}"/>
    <cellStyle name="Comma 2 2" xfId="3" xr:uid="{00000000-0005-0000-0000-000007000000}"/>
    <cellStyle name="Comma 3" xfId="4" xr:uid="{00000000-0005-0000-0000-000008000000}"/>
    <cellStyle name="Normal" xfId="0" builtinId="0"/>
    <cellStyle name="Normal 18" xfId="5" xr:uid="{00000000-0005-0000-0000-000009000000}"/>
    <cellStyle name="Normal 2" xfId="6" xr:uid="{00000000-0005-0000-0000-00000A000000}"/>
    <cellStyle name="Normal 2 2" xfId="7" xr:uid="{00000000-0005-0000-0000-00000B000000}"/>
    <cellStyle name="Normal 3" xfId="8" xr:uid="{00000000-0005-0000-0000-00000C000000}"/>
    <cellStyle name="Normal 4" xfId="9" xr:uid="{00000000-0005-0000-0000-00000D000000}"/>
    <cellStyle name="Normal 5" xfId="10" xr:uid="{00000000-0005-0000-0000-00000E000000}"/>
    <cellStyle name="Normal 6" xfId="11" xr:uid="{00000000-0005-0000-0000-00000F000000}"/>
    <cellStyle name="Normalno 2" xfId="12" xr:uid="{00000000-0005-0000-0000-000010000000}"/>
    <cellStyle name="Normalno 3" xfId="13" xr:uid="{00000000-0005-0000-0000-000011000000}"/>
    <cellStyle name="Normalno 4" xfId="14" xr:uid="{00000000-0005-0000-0000-000012000000}"/>
    <cellStyle name="Normalno 5" xfId="15" xr:uid="{00000000-0005-0000-0000-000013000000}"/>
    <cellStyle name="Normalno 6" xfId="16" xr:uid="{00000000-0005-0000-0000-000014000000}"/>
    <cellStyle name="Normalno 6 2 3" xfId="17" xr:uid="{00000000-0005-0000-0000-000015000000}"/>
    <cellStyle name="Normalno 7" xfId="18" xr:uid="{00000000-0005-0000-0000-000016000000}"/>
    <cellStyle name="Normalno 8" xfId="19" xr:uid="{00000000-0005-0000-0000-000017000000}"/>
    <cellStyle name="Obično 7" xfId="20" xr:uid="{00000000-0005-0000-0000-000018000000}"/>
    <cellStyle name="Obično_troskovnik-gradjevinski + VODOVOD I KANALIZACIJA" xfId="21" xr:uid="{00000000-0005-0000-0000-000019000000}"/>
    <cellStyle name="Zarez 2" xfId="22" xr:uid="{00000000-0005-0000-0000-00001A000000}"/>
    <cellStyle name="Zarez 3" xfId="23" xr:uid="{00000000-0005-0000-0000-00001B000000}"/>
    <cellStyle name="Zarez 4" xfId="24" xr:uid="{00000000-0005-0000-0000-00001C000000}"/>
    <cellStyle name="Zarez 5" xfId="25" xr:uid="{00000000-0005-0000-0000-00001D000000}"/>
    <cellStyle name="Zarez 6" xfId="26" xr:uid="{00000000-0005-0000-0000-00001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114480</xdr:colOff>
      <xdr:row>0</xdr:row>
      <xdr:rowOff>0</xdr:rowOff>
    </xdr:from>
    <xdr:to>
      <xdr:col>6</xdr:col>
      <xdr:colOff>180000</xdr:colOff>
      <xdr:row>0</xdr:row>
      <xdr:rowOff>0</xdr:rowOff>
    </xdr:to>
    <xdr:pic>
      <xdr:nvPicPr>
        <xdr:cNvPr id="2" name="Picture 15" descr="Iva maska 78">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tretch/>
      </xdr:blipFill>
      <xdr:spPr>
        <a:xfrm>
          <a:off x="4643280" y="0"/>
          <a:ext cx="2106360" cy="0"/>
        </a:xfrm>
        <a:prstGeom prst="rect">
          <a:avLst/>
        </a:prstGeom>
        <a:ln w="0">
          <a:noFill/>
        </a:ln>
      </xdr:spPr>
    </xdr:pic>
    <xdr:clientData/>
  </xdr:twoCellAnchor>
</xdr:wsDr>
</file>

<file path=xl/theme/theme1.xml><?xml version="1.0" encoding="utf-8"?>
<a:theme xmlns:a="http://schemas.openxmlformats.org/drawingml/2006/main" name="Office 2013 - 2022 Theme">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66"/>
  <sheetViews>
    <sheetView showZeros="0" view="pageBreakPreview" zoomScale="160" zoomScaleNormal="100" zoomScalePageLayoutView="160" workbookViewId="0">
      <selection activeCell="B65" sqref="B65"/>
    </sheetView>
  </sheetViews>
  <sheetFormatPr defaultColWidth="10.7109375" defaultRowHeight="12" x14ac:dyDescent="0.2"/>
  <cols>
    <col min="1" max="1" width="5.5703125" customWidth="1"/>
    <col min="2" max="2" width="56.28515625" customWidth="1"/>
    <col min="3" max="3" width="5.5703125" customWidth="1"/>
    <col min="4" max="4" width="33.7109375" customWidth="1"/>
    <col min="5" max="5" width="19.42578125" customWidth="1"/>
    <col min="6" max="6" width="10.85546875" customWidth="1"/>
    <col min="7" max="7" width="23.42578125" customWidth="1"/>
  </cols>
  <sheetData>
    <row r="1" spans="2:2" s="7" customFormat="1" ht="12.75" x14ac:dyDescent="0.2"/>
    <row r="2" spans="2:2" s="7" customFormat="1" ht="21" customHeight="1" x14ac:dyDescent="0.2"/>
    <row r="3" spans="2:2" s="7" customFormat="1" ht="51" x14ac:dyDescent="0.2">
      <c r="B3" s="8" t="s">
        <v>0</v>
      </c>
    </row>
    <row r="4" spans="2:2" s="7" customFormat="1" ht="12.75" x14ac:dyDescent="0.2">
      <c r="B4" s="8"/>
    </row>
    <row r="5" spans="2:2" s="7" customFormat="1" ht="38.25" x14ac:dyDescent="0.2">
      <c r="B5" s="8" t="s">
        <v>1</v>
      </c>
    </row>
    <row r="6" spans="2:2" s="7" customFormat="1" ht="12.75" x14ac:dyDescent="0.2">
      <c r="B6" s="8"/>
    </row>
    <row r="7" spans="2:2" s="7" customFormat="1" ht="51" x14ac:dyDescent="0.2">
      <c r="B7" s="8" t="s">
        <v>2</v>
      </c>
    </row>
    <row r="8" spans="2:2" s="7" customFormat="1" ht="12.75" x14ac:dyDescent="0.2">
      <c r="B8" s="9"/>
    </row>
    <row r="9" spans="2:2" s="7" customFormat="1" ht="12.75" x14ac:dyDescent="0.2">
      <c r="B9" s="9"/>
    </row>
    <row r="10" spans="2:2" s="7" customFormat="1" ht="12.75" x14ac:dyDescent="0.2">
      <c r="B10" s="9"/>
    </row>
    <row r="11" spans="2:2" s="7" customFormat="1" ht="12.75" x14ac:dyDescent="0.2">
      <c r="B11" s="9"/>
    </row>
    <row r="12" spans="2:2" s="7" customFormat="1" ht="12.75" x14ac:dyDescent="0.2">
      <c r="B12" s="9"/>
    </row>
    <row r="13" spans="2:2" s="7" customFormat="1" ht="12.75" x14ac:dyDescent="0.2">
      <c r="B13" s="9"/>
    </row>
    <row r="14" spans="2:2" s="7" customFormat="1" ht="12.75" x14ac:dyDescent="0.2">
      <c r="B14" s="9"/>
    </row>
    <row r="15" spans="2:2" s="7" customFormat="1" ht="12.75" x14ac:dyDescent="0.2">
      <c r="B15" s="9"/>
    </row>
    <row r="16" spans="2:2" s="7" customFormat="1" ht="12.75" x14ac:dyDescent="0.2">
      <c r="B16" s="9"/>
    </row>
    <row r="17" spans="2:4" s="7" customFormat="1" ht="12.75" x14ac:dyDescent="0.2">
      <c r="B17" s="9"/>
    </row>
    <row r="18" spans="2:4" s="7" customFormat="1" ht="12.75" x14ac:dyDescent="0.2">
      <c r="B18" s="9"/>
    </row>
    <row r="19" spans="2:4" s="7" customFormat="1" ht="12.75" x14ac:dyDescent="0.2">
      <c r="B19" s="9"/>
    </row>
    <row r="20" spans="2:4" s="7" customFormat="1" ht="12.75" x14ac:dyDescent="0.2">
      <c r="B20" s="9"/>
    </row>
    <row r="21" spans="2:4" s="7" customFormat="1" ht="12.75" x14ac:dyDescent="0.2">
      <c r="B21" s="9"/>
    </row>
    <row r="22" spans="2:4" s="7" customFormat="1" ht="12.75" x14ac:dyDescent="0.2">
      <c r="B22" s="9"/>
    </row>
    <row r="23" spans="2:4" s="7" customFormat="1" ht="12.75" x14ac:dyDescent="0.2">
      <c r="B23" s="9"/>
    </row>
    <row r="24" spans="2:4" s="7" customFormat="1" ht="12.75" x14ac:dyDescent="0.2"/>
    <row r="25" spans="2:4" s="7" customFormat="1" ht="21.75" customHeight="1" x14ac:dyDescent="0.25">
      <c r="B25" s="145" t="s">
        <v>3</v>
      </c>
      <c r="C25" s="145"/>
      <c r="D25" s="145"/>
    </row>
    <row r="26" spans="2:4" s="7" customFormat="1" ht="21.75" customHeight="1" x14ac:dyDescent="0.25">
      <c r="B26" s="145" t="s">
        <v>4</v>
      </c>
      <c r="C26" s="145"/>
      <c r="D26" s="145"/>
    </row>
    <row r="27" spans="2:4" s="7" customFormat="1" ht="60.75" customHeight="1" x14ac:dyDescent="0.25">
      <c r="B27" s="145" t="s">
        <v>5</v>
      </c>
      <c r="C27" s="145"/>
      <c r="D27" s="145"/>
    </row>
    <row r="28" spans="2:4" s="7" customFormat="1" ht="12.75" x14ac:dyDescent="0.2"/>
    <row r="29" spans="2:4" s="7" customFormat="1" ht="12.75" x14ac:dyDescent="0.2"/>
    <row r="30" spans="2:4" s="7" customFormat="1" ht="12.75" x14ac:dyDescent="0.2"/>
    <row r="31" spans="2:4" s="7" customFormat="1" ht="12.75" x14ac:dyDescent="0.2"/>
    <row r="32" spans="2:4" s="7" customFormat="1" ht="12.75" x14ac:dyDescent="0.2"/>
    <row r="33" spans="1:4" s="7" customFormat="1" ht="12.75" x14ac:dyDescent="0.2"/>
    <row r="34" spans="1:4" s="7" customFormat="1" ht="12.75" x14ac:dyDescent="0.2"/>
    <row r="35" spans="1:4" s="7" customFormat="1" ht="12.75" x14ac:dyDescent="0.2"/>
    <row r="36" spans="1:4" s="7" customFormat="1" ht="14.25" customHeight="1" x14ac:dyDescent="0.2">
      <c r="A36" s="5"/>
      <c r="B36" s="5"/>
      <c r="C36" s="142" t="s">
        <v>6</v>
      </c>
      <c r="D36" s="142"/>
    </row>
    <row r="37" spans="1:4" s="7" customFormat="1" ht="14.25" customHeight="1" x14ac:dyDescent="0.2">
      <c r="A37" s="5"/>
      <c r="B37" s="5"/>
      <c r="C37" s="142" t="s">
        <v>7</v>
      </c>
      <c r="D37" s="142"/>
    </row>
    <row r="38" spans="1:4" s="7" customFormat="1" ht="12.75" x14ac:dyDescent="0.2">
      <c r="A38" s="5"/>
      <c r="B38" s="5"/>
      <c r="C38" s="6"/>
      <c r="D38" s="6"/>
    </row>
    <row r="39" spans="1:4" s="7" customFormat="1" ht="12.75" x14ac:dyDescent="0.2">
      <c r="A39" s="5"/>
      <c r="B39" s="5"/>
      <c r="C39" s="6"/>
      <c r="D39" s="6"/>
    </row>
    <row r="40" spans="1:4" s="7" customFormat="1" ht="12.75" x14ac:dyDescent="0.2">
      <c r="A40" s="5"/>
      <c r="B40" s="5"/>
    </row>
    <row r="41" spans="1:4" s="7" customFormat="1" ht="12.75" x14ac:dyDescent="0.2">
      <c r="A41" s="5"/>
      <c r="B41" s="5"/>
    </row>
    <row r="42" spans="1:4" s="7" customFormat="1" ht="14.25" customHeight="1" x14ac:dyDescent="0.2">
      <c r="A42" s="5"/>
      <c r="B42" s="5"/>
      <c r="C42" s="142" t="s">
        <v>8</v>
      </c>
      <c r="D42" s="142"/>
    </row>
    <row r="43" spans="1:4" ht="13.5" customHeight="1" x14ac:dyDescent="0.2">
      <c r="C43" s="142" t="s">
        <v>7</v>
      </c>
      <c r="D43" s="142"/>
    </row>
    <row r="44" spans="1:4" s="7" customFormat="1" ht="12.75" x14ac:dyDescent="0.2"/>
    <row r="45" spans="1:4" s="7" customFormat="1" ht="12.75" x14ac:dyDescent="0.2"/>
    <row r="46" spans="1:4" s="7" customFormat="1" ht="12.75" x14ac:dyDescent="0.2"/>
    <row r="47" spans="1:4" s="7" customFormat="1" ht="12.75" x14ac:dyDescent="0.2">
      <c r="A47" s="9"/>
      <c r="B47" s="9"/>
    </row>
    <row r="48" spans="1:4" s="7" customFormat="1" ht="12.75" x14ac:dyDescent="0.2">
      <c r="A48" s="9"/>
      <c r="B48" s="9"/>
    </row>
    <row r="49" spans="1:4" s="7" customFormat="1" ht="14.25" customHeight="1" x14ac:dyDescent="0.2">
      <c r="A49" s="143" t="s">
        <v>9</v>
      </c>
      <c r="B49" s="143"/>
      <c r="C49" s="143"/>
      <c r="D49" s="143"/>
    </row>
    <row r="50" spans="1:4" s="7" customFormat="1" ht="12.75" x14ac:dyDescent="0.2">
      <c r="A50" s="9"/>
      <c r="B50" s="9"/>
    </row>
    <row r="51" spans="1:4" s="7" customFormat="1" ht="18.75" customHeight="1" x14ac:dyDescent="0.25">
      <c r="A51" s="9"/>
      <c r="B51" s="144" t="s">
        <v>10</v>
      </c>
      <c r="C51" s="144"/>
    </row>
    <row r="52" spans="1:4" s="7" customFormat="1" ht="12.75" x14ac:dyDescent="0.2">
      <c r="A52" s="9"/>
      <c r="B52" s="9"/>
    </row>
    <row r="53" spans="1:4" s="7" customFormat="1" ht="12.75" x14ac:dyDescent="0.2">
      <c r="A53" s="9"/>
      <c r="B53" s="9"/>
    </row>
    <row r="54" spans="1:4" s="7" customFormat="1" ht="16.5" customHeight="1" x14ac:dyDescent="0.25">
      <c r="A54" s="139" t="s">
        <v>11</v>
      </c>
      <c r="B54" s="139" t="s">
        <v>12</v>
      </c>
      <c r="C54" s="15"/>
      <c r="D54" s="17">
        <f>'Rekapitulacija GO'!F57</f>
        <v>0</v>
      </c>
    </row>
    <row r="55" spans="1:4" s="7" customFormat="1" ht="16.5" customHeight="1" x14ac:dyDescent="0.25">
      <c r="A55" s="139" t="s">
        <v>13</v>
      </c>
      <c r="B55" s="139"/>
      <c r="C55" s="15"/>
      <c r="D55" s="17">
        <f>'II Elektroinstalacije'!F31</f>
        <v>0</v>
      </c>
    </row>
    <row r="56" spans="1:4" s="7" customFormat="1" ht="16.5" customHeight="1" x14ac:dyDescent="0.2">
      <c r="A56" s="140" t="s">
        <v>14</v>
      </c>
      <c r="B56" s="140"/>
      <c r="C56" s="15"/>
      <c r="D56" s="17">
        <f>'III Hidrotehničke instalacije'!F57</f>
        <v>0</v>
      </c>
    </row>
    <row r="57" spans="1:4" s="7" customFormat="1" ht="15" x14ac:dyDescent="0.25">
      <c r="A57" s="4"/>
      <c r="B57" s="4"/>
      <c r="C57" s="15"/>
      <c r="D57" s="15"/>
    </row>
    <row r="58" spans="1:4" s="7" customFormat="1" ht="15" x14ac:dyDescent="0.25">
      <c r="A58" s="4"/>
      <c r="B58" s="4"/>
      <c r="C58" s="15"/>
      <c r="D58" s="15"/>
    </row>
    <row r="59" spans="1:4" s="7" customFormat="1" ht="16.5" customHeight="1" x14ac:dyDescent="0.25">
      <c r="A59" s="141" t="s">
        <v>15</v>
      </c>
      <c r="B59" s="141"/>
      <c r="C59" s="141"/>
      <c r="D59" s="17">
        <f>SUM(D54:D56)</f>
        <v>0</v>
      </c>
    </row>
    <row r="60" spans="1:4" s="7" customFormat="1" ht="16.5" customHeight="1" x14ac:dyDescent="0.25">
      <c r="A60" s="141" t="s">
        <v>16</v>
      </c>
      <c r="B60" s="141"/>
      <c r="C60" s="141" t="e">
        <f>NA()</f>
        <v>#N/A</v>
      </c>
      <c r="D60" s="17">
        <f>D59*0.25</f>
        <v>0</v>
      </c>
    </row>
    <row r="61" spans="1:4" s="7" customFormat="1" ht="16.5" customHeight="1" x14ac:dyDescent="0.25">
      <c r="A61" s="141" t="s">
        <v>17</v>
      </c>
      <c r="B61" s="141"/>
      <c r="C61" s="141" t="e">
        <f>NA()</f>
        <v>#N/A</v>
      </c>
      <c r="D61" s="16">
        <f>SUM(D59:D60)</f>
        <v>0</v>
      </c>
    </row>
    <row r="62" spans="1:4" s="7" customFormat="1" ht="14.25" x14ac:dyDescent="0.2">
      <c r="A62" s="15"/>
      <c r="B62" s="18" t="s">
        <v>18</v>
      </c>
      <c r="C62" s="15"/>
      <c r="D62" s="15"/>
    </row>
    <row r="63" spans="1:4" s="7" customFormat="1" ht="15.75" x14ac:dyDescent="0.25">
      <c r="A63" s="10"/>
      <c r="B63" s="10"/>
      <c r="C63" s="10"/>
      <c r="D63" s="11"/>
    </row>
    <row r="64" spans="1:4" s="7" customFormat="1" ht="15" x14ac:dyDescent="0.2">
      <c r="A64" s="10"/>
      <c r="B64" s="10"/>
      <c r="C64" s="10"/>
      <c r="D64" s="10"/>
    </row>
    <row r="65" spans="1:4" s="7" customFormat="1" ht="15" x14ac:dyDescent="0.2">
      <c r="A65" s="10"/>
      <c r="B65" s="10"/>
      <c r="C65" s="10"/>
      <c r="D65" s="10"/>
    </row>
    <row r="66" spans="1:4" s="7" customFormat="1" ht="15" x14ac:dyDescent="0.2">
      <c r="A66" s="10"/>
      <c r="B66" s="12"/>
      <c r="C66" s="10"/>
      <c r="D66" s="10"/>
    </row>
  </sheetData>
  <mergeCells count="15">
    <mergeCell ref="B25:D25"/>
    <mergeCell ref="B26:D26"/>
    <mergeCell ref="B27:D27"/>
    <mergeCell ref="C36:D36"/>
    <mergeCell ref="C37:D37"/>
    <mergeCell ref="C42:D42"/>
    <mergeCell ref="C43:D43"/>
    <mergeCell ref="A49:D49"/>
    <mergeCell ref="B51:C51"/>
    <mergeCell ref="A54:B54"/>
    <mergeCell ref="A55:B55"/>
    <mergeCell ref="A56:B56"/>
    <mergeCell ref="A59:C59"/>
    <mergeCell ref="A60:C60"/>
    <mergeCell ref="A61:C61"/>
  </mergeCells>
  <pageMargins left="0.47222222222222199" right="0.23611111111111099" top="0.78749999999999998" bottom="0.23680555555555599" header="0.23611111111111099" footer="0.31527777777777799"/>
  <pageSetup paperSize="9" scale="96" orientation="portrait" horizontalDpi="300" verticalDpi="300" r:id="rId1"/>
  <headerFooter>
    <oddHeader>&amp;L&amp;6AGORA d.o.o.
Smičiklasova 7a, Karlovac&amp;C&amp;6INVESTITOR: 
GRAD SLUNJ,
Trg Dr.F.Tuđmana 12, Slunj&amp;R&amp;6GRAĐEVINA:
IZGRADNJA UO I NAD. (E1F1.2)</oddHeader>
    <oddFooter>&amp;R&amp;8&amp;P/&amp;N</oddFooter>
  </headerFooter>
  <rowBreaks count="1" manualBreakCount="1">
    <brk id="50"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3:F64"/>
  <sheetViews>
    <sheetView showZeros="0" view="pageBreakPreview" zoomScale="115" zoomScaleNormal="100" zoomScaleSheetLayoutView="115" zoomScalePageLayoutView="160" workbookViewId="0">
      <selection activeCell="B16" sqref="B16"/>
    </sheetView>
  </sheetViews>
  <sheetFormatPr defaultColWidth="10.7109375" defaultRowHeight="12" x14ac:dyDescent="0.2"/>
  <cols>
    <col min="1" max="1" width="7.42578125" customWidth="1"/>
    <col min="2" max="2" width="39.42578125" customWidth="1"/>
    <col min="3" max="3" width="8.140625" customWidth="1"/>
    <col min="4" max="4" width="11.7109375" customWidth="1"/>
    <col min="5" max="5" width="13.140625" customWidth="1"/>
    <col min="6" max="6" width="16.5703125" customWidth="1"/>
    <col min="7" max="7" width="19.42578125" customWidth="1"/>
    <col min="8" max="8" width="10.85546875" customWidth="1"/>
    <col min="9" max="9" width="23.42578125" customWidth="1"/>
  </cols>
  <sheetData>
    <row r="3" spans="2:2" s="7" customFormat="1" ht="51" x14ac:dyDescent="0.2">
      <c r="B3" s="8" t="s">
        <v>0</v>
      </c>
    </row>
    <row r="4" spans="2:2" s="7" customFormat="1" ht="12.75" x14ac:dyDescent="0.2">
      <c r="B4" s="8"/>
    </row>
    <row r="5" spans="2:2" s="7" customFormat="1" ht="38.25" x14ac:dyDescent="0.2">
      <c r="B5" s="8" t="s">
        <v>1</v>
      </c>
    </row>
    <row r="6" spans="2:2" s="7" customFormat="1" ht="12.75" x14ac:dyDescent="0.2">
      <c r="B6" s="8"/>
    </row>
    <row r="7" spans="2:2" s="7" customFormat="1" ht="83.25" customHeight="1" x14ac:dyDescent="0.2">
      <c r="B7" s="43" t="s">
        <v>2</v>
      </c>
    </row>
    <row r="8" spans="2:2" x14ac:dyDescent="0.2">
      <c r="B8" s="9"/>
    </row>
    <row r="9" spans="2:2" x14ac:dyDescent="0.2">
      <c r="B9" s="9"/>
    </row>
    <row r="10" spans="2:2" x14ac:dyDescent="0.2">
      <c r="B10" s="9"/>
    </row>
    <row r="11" spans="2:2" x14ac:dyDescent="0.2">
      <c r="B11" s="9"/>
    </row>
    <row r="12" spans="2:2" x14ac:dyDescent="0.2">
      <c r="B12" s="9"/>
    </row>
    <row r="13" spans="2:2" x14ac:dyDescent="0.2">
      <c r="B13" s="9"/>
    </row>
    <row r="14" spans="2:2" x14ac:dyDescent="0.2">
      <c r="B14" s="9"/>
    </row>
    <row r="15" spans="2:2" x14ac:dyDescent="0.2">
      <c r="B15" s="9"/>
    </row>
    <row r="22" spans="2:6" ht="21.75" customHeight="1" x14ac:dyDescent="0.25">
      <c r="B22" s="145" t="s">
        <v>3</v>
      </c>
      <c r="C22" s="145"/>
      <c r="D22" s="145"/>
      <c r="E22" s="145"/>
      <c r="F22" s="145"/>
    </row>
    <row r="23" spans="2:6" ht="21.75" customHeight="1" x14ac:dyDescent="0.25">
      <c r="B23" s="145" t="s">
        <v>19</v>
      </c>
      <c r="C23" s="145"/>
      <c r="D23" s="145"/>
      <c r="E23" s="145"/>
      <c r="F23" s="145"/>
    </row>
    <row r="24" spans="2:6" ht="61.5" customHeight="1" x14ac:dyDescent="0.25">
      <c r="B24" s="145" t="s">
        <v>5</v>
      </c>
      <c r="C24" s="145"/>
      <c r="D24" s="145"/>
      <c r="E24" s="145"/>
      <c r="F24" s="145"/>
    </row>
    <row r="33" spans="1:6" ht="13.5" customHeight="1" x14ac:dyDescent="0.2">
      <c r="A33" s="6"/>
      <c r="B33" s="6"/>
      <c r="C33" s="6"/>
      <c r="D33" s="6"/>
      <c r="E33" s="142" t="s">
        <v>6</v>
      </c>
      <c r="F33" s="142"/>
    </row>
    <row r="34" spans="1:6" ht="13.5" customHeight="1" x14ac:dyDescent="0.2">
      <c r="A34" s="6"/>
      <c r="B34" s="6"/>
      <c r="C34" s="6"/>
      <c r="D34" s="6"/>
      <c r="E34" s="142" t="s">
        <v>7</v>
      </c>
      <c r="F34" s="142"/>
    </row>
    <row r="35" spans="1:6" x14ac:dyDescent="0.2">
      <c r="A35" s="6"/>
      <c r="B35" s="6"/>
      <c r="C35" s="6"/>
      <c r="D35" s="6"/>
      <c r="E35" s="6"/>
      <c r="F35" s="6"/>
    </row>
    <row r="36" spans="1:6" x14ac:dyDescent="0.2">
      <c r="A36" s="6"/>
      <c r="B36" s="6"/>
      <c r="C36" s="6"/>
      <c r="D36" s="6"/>
      <c r="E36" s="6"/>
      <c r="F36" s="6"/>
    </row>
    <row r="37" spans="1:6" x14ac:dyDescent="0.2">
      <c r="A37" s="6"/>
      <c r="B37" s="6"/>
      <c r="C37" s="6"/>
      <c r="D37" s="6"/>
      <c r="F37" s="6"/>
    </row>
    <row r="38" spans="1:6" x14ac:dyDescent="0.2">
      <c r="A38" s="6"/>
      <c r="B38" s="6"/>
      <c r="C38" s="6"/>
      <c r="D38" s="6"/>
      <c r="E38" s="6"/>
      <c r="F38" s="6"/>
    </row>
    <row r="39" spans="1:6" x14ac:dyDescent="0.2">
      <c r="A39" s="6"/>
      <c r="B39" s="6"/>
      <c r="C39" s="6"/>
      <c r="D39" s="6"/>
      <c r="E39" s="6"/>
      <c r="F39" s="6"/>
    </row>
    <row r="40" spans="1:6" ht="13.5" customHeight="1" x14ac:dyDescent="0.2">
      <c r="A40" s="6"/>
      <c r="B40" s="6"/>
      <c r="C40" s="6"/>
      <c r="D40" s="6"/>
      <c r="E40" s="142" t="s">
        <v>8</v>
      </c>
      <c r="F40" s="142"/>
    </row>
    <row r="41" spans="1:6" ht="13.5" customHeight="1" x14ac:dyDescent="0.2">
      <c r="A41" s="6"/>
      <c r="B41" s="6"/>
      <c r="C41" s="6"/>
      <c r="D41" s="6"/>
      <c r="E41" s="142" t="s">
        <v>7</v>
      </c>
      <c r="F41" s="142"/>
    </row>
    <row r="42" spans="1:6" x14ac:dyDescent="0.2">
      <c r="A42" s="6"/>
      <c r="B42" s="6"/>
      <c r="C42" s="6"/>
      <c r="D42" s="6"/>
      <c r="E42" s="6"/>
      <c r="F42" s="6"/>
    </row>
    <row r="43" spans="1:6" x14ac:dyDescent="0.2">
      <c r="A43" s="6"/>
      <c r="B43" s="6"/>
      <c r="C43" s="6"/>
      <c r="D43" s="6"/>
      <c r="E43" s="6"/>
      <c r="F43" s="6"/>
    </row>
    <row r="44" spans="1:6" x14ac:dyDescent="0.2">
      <c r="A44" s="6"/>
      <c r="B44" s="6"/>
      <c r="C44" s="6"/>
      <c r="D44" s="6"/>
      <c r="F44" s="6"/>
    </row>
    <row r="45" spans="1:6" x14ac:dyDescent="0.2">
      <c r="A45" s="6"/>
      <c r="B45" s="6"/>
      <c r="C45" s="6"/>
      <c r="D45" s="6"/>
      <c r="E45" s="6"/>
      <c r="F45" s="6"/>
    </row>
    <row r="46" spans="1:6" ht="13.5" customHeight="1" x14ac:dyDescent="0.2">
      <c r="A46" s="142" t="s">
        <v>20</v>
      </c>
      <c r="B46" s="142"/>
      <c r="C46" s="142"/>
      <c r="D46" s="142"/>
      <c r="E46" s="142"/>
      <c r="F46" s="142"/>
    </row>
    <row r="48" spans="1:6" s="14" customFormat="1" ht="44.25" customHeight="1" x14ac:dyDescent="0.25">
      <c r="A48" s="13"/>
      <c r="B48" s="147" t="s">
        <v>21</v>
      </c>
      <c r="C48" s="147"/>
      <c r="D48" s="147"/>
      <c r="E48" s="147"/>
    </row>
    <row r="49" spans="1:6" ht="15" x14ac:dyDescent="0.25">
      <c r="A49" s="4"/>
      <c r="B49" s="4"/>
      <c r="C49" s="4"/>
      <c r="D49" s="4"/>
      <c r="E49" s="15"/>
      <c r="F49" s="15"/>
    </row>
    <row r="50" spans="1:6" ht="15" customHeight="1" x14ac:dyDescent="0.25">
      <c r="A50" s="139" t="s">
        <v>136</v>
      </c>
      <c r="B50" s="139"/>
      <c r="C50" s="139"/>
      <c r="D50" s="139"/>
      <c r="E50" s="146"/>
      <c r="F50" s="16">
        <f>'Prip. radovi, demontaže i ruš. '!F22</f>
        <v>0</v>
      </c>
    </row>
    <row r="51" spans="1:6" ht="15" x14ac:dyDescent="0.25">
      <c r="A51" s="4"/>
      <c r="B51" s="4"/>
      <c r="C51" s="4"/>
      <c r="D51" s="4"/>
      <c r="E51" s="3"/>
      <c r="F51" s="3"/>
    </row>
    <row r="52" spans="1:6" ht="15.75" customHeight="1" x14ac:dyDescent="0.25">
      <c r="A52" s="139" t="s">
        <v>137</v>
      </c>
      <c r="B52" s="139"/>
      <c r="C52" s="139"/>
      <c r="D52" s="139"/>
      <c r="E52" s="146"/>
      <c r="F52" s="16">
        <f>'Zemljani radovi'!F29:G29</f>
        <v>0</v>
      </c>
    </row>
    <row r="53" spans="1:6" ht="15" x14ac:dyDescent="0.25">
      <c r="A53" s="4"/>
      <c r="B53" s="4"/>
      <c r="C53" s="4"/>
      <c r="D53" s="4"/>
      <c r="E53" s="3"/>
      <c r="F53" s="3"/>
    </row>
    <row r="54" spans="1:6" ht="15.75" customHeight="1" x14ac:dyDescent="0.25">
      <c r="A54" s="139" t="s">
        <v>138</v>
      </c>
      <c r="B54" s="139"/>
      <c r="C54" s="139"/>
      <c r="D54" s="139"/>
      <c r="E54" s="146"/>
      <c r="F54" s="16">
        <f>'Bet. i AB radovi'!F39:G39</f>
        <v>0</v>
      </c>
    </row>
    <row r="55" spans="1:6" ht="15" x14ac:dyDescent="0.25">
      <c r="A55" s="4"/>
      <c r="B55" s="4"/>
      <c r="C55" s="4"/>
      <c r="D55" s="4"/>
      <c r="E55" s="3"/>
      <c r="F55" s="3"/>
    </row>
    <row r="56" spans="1:6" ht="15" x14ac:dyDescent="0.25">
      <c r="A56" s="4"/>
      <c r="B56" s="4"/>
      <c r="C56" s="4"/>
      <c r="D56" s="4"/>
      <c r="E56" s="15"/>
      <c r="F56" s="15"/>
    </row>
    <row r="57" spans="1:6" ht="15.75" customHeight="1" x14ac:dyDescent="0.25">
      <c r="A57" s="141" t="s">
        <v>28</v>
      </c>
      <c r="B57" s="141"/>
      <c r="C57" s="141"/>
      <c r="D57" s="141"/>
      <c r="E57" s="141"/>
      <c r="F57" s="17">
        <f>SUM(F50:F55)</f>
        <v>0</v>
      </c>
    </row>
    <row r="58" spans="1:6" ht="15.75" customHeight="1" x14ac:dyDescent="0.25">
      <c r="A58" s="141" t="s">
        <v>16</v>
      </c>
      <c r="B58" s="141"/>
      <c r="C58" s="141"/>
      <c r="D58" s="141"/>
      <c r="E58" s="141">
        <f>F56*0.25</f>
        <v>0</v>
      </c>
      <c r="F58" s="17">
        <f>F57*0.25</f>
        <v>0</v>
      </c>
    </row>
    <row r="59" spans="1:6" ht="15.75" customHeight="1" x14ac:dyDescent="0.25">
      <c r="A59" s="141" t="s">
        <v>17</v>
      </c>
      <c r="B59" s="141"/>
      <c r="C59" s="141"/>
      <c r="D59" s="141"/>
      <c r="E59" s="141">
        <f>F56+F58</f>
        <v>0</v>
      </c>
      <c r="F59" s="16">
        <f>SUM(F57:F58)</f>
        <v>0</v>
      </c>
    </row>
    <row r="60" spans="1:6" ht="14.25" x14ac:dyDescent="0.2">
      <c r="A60" s="15"/>
      <c r="B60" s="18" t="s">
        <v>18</v>
      </c>
      <c r="C60" s="15"/>
      <c r="D60" s="15"/>
      <c r="E60" s="15"/>
      <c r="F60" s="15"/>
    </row>
    <row r="61" spans="1:6" ht="15" x14ac:dyDescent="0.25">
      <c r="A61" s="15"/>
      <c r="B61" s="15"/>
      <c r="C61" s="15"/>
      <c r="D61" s="15"/>
      <c r="E61" s="15"/>
      <c r="F61" s="3"/>
    </row>
    <row r="62" spans="1:6" ht="14.25" x14ac:dyDescent="0.2">
      <c r="A62" s="15"/>
      <c r="B62" s="15"/>
      <c r="C62" s="15"/>
      <c r="D62" s="15"/>
      <c r="E62" s="15"/>
      <c r="F62" s="15"/>
    </row>
    <row r="63" spans="1:6" ht="14.25" x14ac:dyDescent="0.2">
      <c r="A63" s="15"/>
      <c r="B63" s="15"/>
      <c r="C63" s="15"/>
      <c r="D63" s="15"/>
      <c r="E63" s="15"/>
      <c r="F63" s="15"/>
    </row>
    <row r="64" spans="1:6" ht="14.25" x14ac:dyDescent="0.2">
      <c r="A64" s="15"/>
      <c r="B64" s="19"/>
      <c r="C64" s="15"/>
      <c r="D64" s="15"/>
      <c r="E64" s="15"/>
      <c r="F64" s="15"/>
    </row>
  </sheetData>
  <mergeCells count="15">
    <mergeCell ref="E40:F40"/>
    <mergeCell ref="E41:F41"/>
    <mergeCell ref="A46:F46"/>
    <mergeCell ref="B48:E48"/>
    <mergeCell ref="B22:F22"/>
    <mergeCell ref="B23:F23"/>
    <mergeCell ref="B24:F24"/>
    <mergeCell ref="E33:F33"/>
    <mergeCell ref="E34:F34"/>
    <mergeCell ref="A59:E59"/>
    <mergeCell ref="A50:E50"/>
    <mergeCell ref="A52:E52"/>
    <mergeCell ref="A54:E54"/>
    <mergeCell ref="A57:E57"/>
    <mergeCell ref="A58:E58"/>
  </mergeCells>
  <pageMargins left="0.47222222222222199" right="0.23611111111111099" top="0.78749999999999998" bottom="0.23680555555555599" header="0.23611111111111099" footer="0.31527777777777799"/>
  <pageSetup paperSize="9" scale="96" orientation="portrait" horizontalDpi="300" verticalDpi="300" r:id="rId1"/>
  <headerFooter>
    <oddHeader>&amp;L&amp;6AGORA d.o.o.
Smičiklasova 7a, Karlovac&amp;C&amp;6INVESTITOR: 
GRAD SLUNJ,
Trg Dr.F.Tuđmana 12, Slunj&amp;R&amp;6GRAĐEVINA:
UREĐENJE PLATOA</oddHeader>
    <oddFooter>&amp;R&amp;8&amp;P/&amp;N</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CCCC"/>
  </sheetPr>
  <dimension ref="A1:AMH26"/>
  <sheetViews>
    <sheetView showZeros="0" view="pageBreakPreview" zoomScaleNormal="100" zoomScaleSheetLayoutView="100" zoomScalePageLayoutView="160" workbookViewId="0">
      <selection activeCell="C12" sqref="C12"/>
    </sheetView>
  </sheetViews>
  <sheetFormatPr defaultColWidth="5.7109375" defaultRowHeight="12.75" x14ac:dyDescent="0.2"/>
  <cols>
    <col min="1" max="1" width="3.28515625" style="20" customWidth="1"/>
    <col min="2" max="2" width="3.5703125" style="21" customWidth="1"/>
    <col min="3" max="3" width="62.7109375" style="22" customWidth="1"/>
    <col min="4" max="4" width="5.5703125" style="5" customWidth="1"/>
    <col min="5" max="7" width="10.7109375" style="7" customWidth="1"/>
    <col min="8" max="8" width="9.85546875" style="24" customWidth="1"/>
    <col min="9" max="9" width="5.7109375" style="23"/>
    <col min="10" max="10" width="8.42578125" style="25" customWidth="1"/>
    <col min="11" max="1022" width="5.7109375" style="23"/>
  </cols>
  <sheetData>
    <row r="1" spans="1:10" s="26" customFormat="1" ht="16.5" customHeight="1" x14ac:dyDescent="0.2">
      <c r="A1" s="151" t="s">
        <v>29</v>
      </c>
      <c r="B1" s="151"/>
      <c r="C1" s="2" t="s">
        <v>30</v>
      </c>
      <c r="D1" s="2" t="s">
        <v>31</v>
      </c>
      <c r="E1" s="2" t="s">
        <v>32</v>
      </c>
      <c r="F1" s="2" t="s">
        <v>33</v>
      </c>
      <c r="G1" s="2" t="s">
        <v>34</v>
      </c>
      <c r="H1" s="27"/>
      <c r="J1" s="28"/>
    </row>
    <row r="2" spans="1:10" s="34" customFormat="1" x14ac:dyDescent="0.2">
      <c r="A2" s="29"/>
      <c r="B2" s="30"/>
      <c r="C2" s="31"/>
      <c r="D2" s="32"/>
      <c r="E2" s="33"/>
      <c r="F2" s="33"/>
      <c r="G2" s="33"/>
      <c r="H2" s="35"/>
      <c r="J2" s="36"/>
    </row>
    <row r="3" spans="1:10" s="34" customFormat="1" ht="12.75" customHeight="1" x14ac:dyDescent="0.2">
      <c r="A3" s="152">
        <v>1</v>
      </c>
      <c r="B3" s="152"/>
      <c r="C3" s="153" t="s">
        <v>35</v>
      </c>
      <c r="D3" s="153"/>
      <c r="E3" s="153"/>
      <c r="F3" s="153"/>
      <c r="G3" s="37"/>
      <c r="H3" s="35"/>
      <c r="J3" s="36"/>
    </row>
    <row r="4" spans="1:10" s="34" customFormat="1" x14ac:dyDescent="0.2">
      <c r="A4" s="38"/>
      <c r="B4" s="39"/>
      <c r="C4" s="40"/>
      <c r="D4" s="41"/>
      <c r="E4" s="42"/>
      <c r="F4" s="42"/>
      <c r="G4" s="42"/>
      <c r="H4" s="35"/>
      <c r="J4" s="36"/>
    </row>
    <row r="5" spans="1:10" ht="81.75" customHeight="1" x14ac:dyDescent="0.2">
      <c r="A5" s="154" t="s">
        <v>118</v>
      </c>
      <c r="B5" s="154"/>
      <c r="C5" s="154"/>
      <c r="D5" s="154"/>
      <c r="E5" s="154"/>
      <c r="F5" s="154"/>
      <c r="G5" s="154"/>
    </row>
    <row r="6" spans="1:10" ht="272.25" customHeight="1" x14ac:dyDescent="0.2">
      <c r="A6" s="155" t="s">
        <v>143</v>
      </c>
      <c r="B6" s="155"/>
      <c r="C6" s="155"/>
      <c r="D6" s="155"/>
      <c r="E6" s="155"/>
      <c r="F6" s="155"/>
      <c r="G6" s="155"/>
      <c r="H6" s="23"/>
      <c r="J6" s="23"/>
    </row>
    <row r="7" spans="1:10" x14ac:dyDescent="0.2">
      <c r="A7" s="45"/>
      <c r="B7" s="46"/>
    </row>
    <row r="8" spans="1:10" ht="50.25" customHeight="1" x14ac:dyDescent="0.2">
      <c r="A8" s="47" t="s">
        <v>22</v>
      </c>
      <c r="B8" s="48" t="s">
        <v>22</v>
      </c>
      <c r="C8" s="44" t="s">
        <v>36</v>
      </c>
      <c r="D8" s="5" t="s">
        <v>37</v>
      </c>
      <c r="E8" s="7">
        <v>1</v>
      </c>
      <c r="G8" s="7">
        <f>IF(ISNUMBER(E8),E8*F8,"")</f>
        <v>0</v>
      </c>
    </row>
    <row r="9" spans="1:10" x14ac:dyDescent="0.2">
      <c r="A9" s="47"/>
      <c r="B9" s="48"/>
      <c r="C9" s="44"/>
    </row>
    <row r="10" spans="1:10" ht="57" customHeight="1" x14ac:dyDescent="0.2">
      <c r="A10" s="47" t="s">
        <v>22</v>
      </c>
      <c r="B10" s="48" t="s">
        <v>24</v>
      </c>
      <c r="C10" s="49" t="s">
        <v>38</v>
      </c>
      <c r="D10" s="5" t="s">
        <v>39</v>
      </c>
      <c r="E10" s="7">
        <v>100</v>
      </c>
      <c r="G10" s="7">
        <f>IF(ISNUMBER(E10),E10*F10,"")</f>
        <v>0</v>
      </c>
    </row>
    <row r="11" spans="1:10" x14ac:dyDescent="0.2">
      <c r="A11" s="47"/>
      <c r="B11" s="48"/>
      <c r="C11" s="44"/>
    </row>
    <row r="12" spans="1:10" ht="74.25" customHeight="1" x14ac:dyDescent="0.2">
      <c r="A12" s="47" t="s">
        <v>22</v>
      </c>
      <c r="B12" s="48" t="s">
        <v>26</v>
      </c>
      <c r="C12" s="44" t="s">
        <v>40</v>
      </c>
    </row>
    <row r="13" spans="1:10" ht="14.25" customHeight="1" x14ac:dyDescent="0.2">
      <c r="A13" s="47"/>
      <c r="B13" s="48" t="s">
        <v>41</v>
      </c>
      <c r="C13" s="44" t="s">
        <v>42</v>
      </c>
      <c r="D13" s="5" t="s">
        <v>37</v>
      </c>
      <c r="E13" s="7">
        <v>1</v>
      </c>
      <c r="G13" s="7">
        <f>IF(ISNUMBER(E13),E13*F13,"")</f>
        <v>0</v>
      </c>
    </row>
    <row r="14" spans="1:10" x14ac:dyDescent="0.2">
      <c r="A14" s="47"/>
      <c r="B14" s="48"/>
      <c r="C14" s="44"/>
    </row>
    <row r="15" spans="1:10" ht="36.4" customHeight="1" x14ac:dyDescent="0.2">
      <c r="A15" s="47" t="s">
        <v>22</v>
      </c>
      <c r="B15" s="48" t="s">
        <v>27</v>
      </c>
      <c r="C15" s="44" t="s">
        <v>44</v>
      </c>
      <c r="D15" s="5" t="s">
        <v>39</v>
      </c>
      <c r="E15" s="7">
        <v>25</v>
      </c>
      <c r="G15" s="7">
        <f>IF(ISNUMBER(E15),E15*F15,"")</f>
        <v>0</v>
      </c>
    </row>
    <row r="16" spans="1:10" x14ac:dyDescent="0.2">
      <c r="A16" s="47"/>
      <c r="B16" s="48"/>
      <c r="C16" s="44"/>
    </row>
    <row r="17" spans="1:7" ht="53.25" customHeight="1" x14ac:dyDescent="0.2">
      <c r="A17" s="47" t="s">
        <v>22</v>
      </c>
      <c r="B17" s="48" t="s">
        <v>45</v>
      </c>
      <c r="C17" s="44" t="s">
        <v>46</v>
      </c>
      <c r="D17" s="5" t="s">
        <v>39</v>
      </c>
      <c r="E17" s="7">
        <v>60</v>
      </c>
      <c r="G17" s="7">
        <f>IF(ISNUMBER(E17),E17*F17,"")</f>
        <v>0</v>
      </c>
    </row>
    <row r="18" spans="1:7" hidden="1" x14ac:dyDescent="0.2">
      <c r="A18" s="47"/>
      <c r="B18" s="48"/>
      <c r="C18" s="44"/>
    </row>
    <row r="19" spans="1:7" x14ac:dyDescent="0.2">
      <c r="A19" s="47"/>
      <c r="B19" s="48"/>
      <c r="C19" s="44"/>
    </row>
    <row r="20" spans="1:7" ht="53.25" customHeight="1" x14ac:dyDescent="0.2">
      <c r="A20" s="47" t="s">
        <v>22</v>
      </c>
      <c r="B20" s="48" t="s">
        <v>47</v>
      </c>
      <c r="C20" s="44" t="s">
        <v>48</v>
      </c>
      <c r="D20" s="5" t="s">
        <v>39</v>
      </c>
      <c r="E20" s="7">
        <v>6</v>
      </c>
      <c r="G20" s="7">
        <f>IF(ISNUMBER(E20),E20*F20,"")</f>
        <v>0</v>
      </c>
    </row>
    <row r="21" spans="1:7" x14ac:dyDescent="0.2">
      <c r="A21" s="47"/>
      <c r="B21" s="48"/>
      <c r="C21" s="44"/>
    </row>
    <row r="22" spans="1:7" ht="18.75" customHeight="1" x14ac:dyDescent="0.2">
      <c r="A22" s="148" t="s">
        <v>22</v>
      </c>
      <c r="B22" s="148"/>
      <c r="C22" s="1" t="s">
        <v>23</v>
      </c>
      <c r="D22" s="149" t="s">
        <v>50</v>
      </c>
      <c r="E22" s="149"/>
      <c r="F22" s="150">
        <f>SUM(G7:G21)</f>
        <v>0</v>
      </c>
      <c r="G22" s="150"/>
    </row>
    <row r="26" spans="1:7" x14ac:dyDescent="0.2">
      <c r="C26" s="44"/>
    </row>
  </sheetData>
  <mergeCells count="8">
    <mergeCell ref="A22:B22"/>
    <mergeCell ref="D22:E22"/>
    <mergeCell ref="F22:G22"/>
    <mergeCell ref="A1:B1"/>
    <mergeCell ref="A3:B3"/>
    <mergeCell ref="C3:F3"/>
    <mergeCell ref="A5:G5"/>
    <mergeCell ref="A6:G6"/>
  </mergeCells>
  <pageMargins left="0.47222222222222199" right="0.23611111111111099" top="0.78749999999999998" bottom="0.23680555555555599" header="0.23611111111111099" footer="0.31527777777777799"/>
  <pageSetup paperSize="9" scale="96" orientation="portrait" horizontalDpi="300" verticalDpi="300" r:id="rId1"/>
  <headerFooter>
    <oddHeader>&amp;L&amp;6AGORA d.o.o.
Smičiklasova 7a, Karlovac&amp;C&amp;6INVESTITOR: 
GRAD SLUNJ,
Trg Dr.F.Tuđmana 12, Slunj&amp;R&amp;6GRAĐEVINA:
UREĐENJE PLATOA</oddHeader>
    <oddFooter>&amp;R&amp;8&amp;P/&amp;N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CCCC"/>
  </sheetPr>
  <dimension ref="A1:AME29"/>
  <sheetViews>
    <sheetView showZeros="0" view="pageBreakPreview" zoomScaleNormal="100" zoomScaleSheetLayoutView="100" zoomScalePageLayoutView="160" workbookViewId="0">
      <selection activeCell="C22" sqref="C22"/>
    </sheetView>
  </sheetViews>
  <sheetFormatPr defaultColWidth="5.7109375" defaultRowHeight="12.75" x14ac:dyDescent="0.2"/>
  <cols>
    <col min="1" max="1" width="3.28515625" style="20" customWidth="1"/>
    <col min="2" max="2" width="3.5703125" style="50" customWidth="1"/>
    <col min="3" max="3" width="62.7109375" style="22" customWidth="1"/>
    <col min="4" max="4" width="5.5703125" style="5" customWidth="1"/>
    <col min="5" max="7" width="10.7109375" style="7" customWidth="1"/>
    <col min="8" max="8" width="8.140625" style="23" bestFit="1" customWidth="1"/>
    <col min="9" max="1019" width="5.7109375" style="23"/>
  </cols>
  <sheetData>
    <row r="1" spans="1:7" s="26" customFormat="1" ht="16.5" customHeight="1" x14ac:dyDescent="0.2">
      <c r="A1" s="151"/>
      <c r="B1" s="151"/>
      <c r="C1" s="2" t="s">
        <v>30</v>
      </c>
      <c r="D1" s="2" t="s">
        <v>31</v>
      </c>
      <c r="E1" s="2" t="s">
        <v>32</v>
      </c>
      <c r="F1" s="2" t="s">
        <v>33</v>
      </c>
      <c r="G1" s="2" t="s">
        <v>34</v>
      </c>
    </row>
    <row r="2" spans="1:7" s="34" customFormat="1" x14ac:dyDescent="0.2">
      <c r="A2" s="29"/>
      <c r="B2" s="51"/>
      <c r="C2" s="31"/>
      <c r="D2" s="32"/>
      <c r="E2" s="33"/>
      <c r="F2" s="33"/>
      <c r="G2" s="33"/>
    </row>
    <row r="3" spans="1:7" s="34" customFormat="1" ht="12.75" customHeight="1" x14ac:dyDescent="0.2">
      <c r="A3" s="152">
        <v>2</v>
      </c>
      <c r="B3" s="152"/>
      <c r="C3" s="153" t="s">
        <v>25</v>
      </c>
      <c r="D3" s="153"/>
      <c r="E3" s="153"/>
      <c r="F3" s="153"/>
      <c r="G3" s="37"/>
    </row>
    <row r="4" spans="1:7" s="34" customFormat="1" x14ac:dyDescent="0.2">
      <c r="A4" s="38"/>
      <c r="B4" s="52"/>
      <c r="C4" s="40"/>
      <c r="D4" s="41"/>
      <c r="E4" s="42"/>
      <c r="F4" s="42"/>
      <c r="G4" s="42"/>
    </row>
    <row r="5" spans="1:7" ht="132.4" customHeight="1" x14ac:dyDescent="0.2">
      <c r="A5" s="154" t="s">
        <v>51</v>
      </c>
      <c r="B5" s="154"/>
      <c r="C5" s="154"/>
      <c r="D5" s="154"/>
      <c r="E5" s="154"/>
      <c r="F5" s="154"/>
      <c r="G5" s="154"/>
    </row>
    <row r="6" spans="1:7" x14ac:dyDescent="0.2">
      <c r="A6" s="45"/>
    </row>
    <row r="7" spans="1:7" ht="39.75" customHeight="1" x14ac:dyDescent="0.2">
      <c r="A7" s="47" t="s">
        <v>24</v>
      </c>
      <c r="B7" s="52" t="s">
        <v>22</v>
      </c>
      <c r="C7" s="44" t="s">
        <v>52</v>
      </c>
      <c r="D7" s="5" t="s">
        <v>53</v>
      </c>
      <c r="E7" s="7">
        <v>20</v>
      </c>
      <c r="G7" s="7">
        <f>IF(ISNUMBER(E7),E7*F7,"")</f>
        <v>0</v>
      </c>
    </row>
    <row r="8" spans="1:7" x14ac:dyDescent="0.2">
      <c r="A8" s="47"/>
      <c r="B8" s="52"/>
      <c r="C8" s="44"/>
    </row>
    <row r="9" spans="1:7" ht="132.75" customHeight="1" x14ac:dyDescent="0.2">
      <c r="A9" s="47" t="s">
        <v>24</v>
      </c>
      <c r="B9" s="52" t="s">
        <v>24</v>
      </c>
      <c r="C9" s="44" t="s">
        <v>55</v>
      </c>
      <c r="G9" s="7" t="str">
        <f>IF(ISNUMBER(E9),E9*F9,"")</f>
        <v/>
      </c>
    </row>
    <row r="10" spans="1:7" x14ac:dyDescent="0.2">
      <c r="A10" s="47"/>
      <c r="B10" s="52" t="s">
        <v>41</v>
      </c>
      <c r="C10" s="44" t="s">
        <v>56</v>
      </c>
      <c r="D10" s="5" t="s">
        <v>53</v>
      </c>
      <c r="E10" s="7">
        <v>281</v>
      </c>
      <c r="G10" s="7">
        <f>IF(ISNUMBER(E10),E10*F10,"")</f>
        <v>0</v>
      </c>
    </row>
    <row r="11" spans="1:7" x14ac:dyDescent="0.2">
      <c r="A11" s="47"/>
      <c r="B11" s="52"/>
      <c r="C11" s="44"/>
    </row>
    <row r="12" spans="1:7" ht="147" customHeight="1" x14ac:dyDescent="0.2">
      <c r="A12" s="47" t="s">
        <v>24</v>
      </c>
      <c r="B12" s="52" t="s">
        <v>26</v>
      </c>
      <c r="C12" s="44" t="s">
        <v>57</v>
      </c>
      <c r="G12" s="7" t="str">
        <f>IF(ISNUMBER(E12),E12*F12,"")</f>
        <v/>
      </c>
    </row>
    <row r="13" spans="1:7" x14ac:dyDescent="0.2">
      <c r="A13" s="47"/>
      <c r="B13" s="52" t="s">
        <v>41</v>
      </c>
      <c r="C13" s="44" t="s">
        <v>56</v>
      </c>
      <c r="D13" s="5" t="s">
        <v>53</v>
      </c>
      <c r="E13" s="7">
        <v>65</v>
      </c>
      <c r="G13" s="7">
        <f>IF(ISNUMBER(E13),E13*F13,"")</f>
        <v>0</v>
      </c>
    </row>
    <row r="14" spans="1:7" x14ac:dyDescent="0.2">
      <c r="A14" s="47"/>
      <c r="B14" s="52"/>
      <c r="C14" s="44"/>
    </row>
    <row r="15" spans="1:7" ht="81.75" customHeight="1" x14ac:dyDescent="0.2">
      <c r="A15" s="47" t="s">
        <v>24</v>
      </c>
      <c r="B15" s="52" t="s">
        <v>27</v>
      </c>
      <c r="C15" s="44" t="s">
        <v>58</v>
      </c>
      <c r="G15" s="7" t="str">
        <f t="shared" ref="G15:G26" si="0">IF(ISNUMBER(E15),E15*F15,"")</f>
        <v/>
      </c>
    </row>
    <row r="16" spans="1:7" x14ac:dyDescent="0.2">
      <c r="A16" s="47"/>
      <c r="B16" s="52" t="s">
        <v>41</v>
      </c>
      <c r="C16" s="44" t="s">
        <v>56</v>
      </c>
      <c r="D16" s="5" t="s">
        <v>53</v>
      </c>
      <c r="E16" s="7">
        <v>50</v>
      </c>
      <c r="G16" s="7">
        <f t="shared" si="0"/>
        <v>0</v>
      </c>
    </row>
    <row r="17" spans="1:7" x14ac:dyDescent="0.2">
      <c r="A17" s="47"/>
      <c r="B17" s="52" t="s">
        <v>43</v>
      </c>
      <c r="C17" s="44" t="s">
        <v>60</v>
      </c>
      <c r="D17" s="5" t="s">
        <v>53</v>
      </c>
      <c r="E17" s="7">
        <v>16</v>
      </c>
      <c r="G17" s="7">
        <f t="shared" si="0"/>
        <v>0</v>
      </c>
    </row>
    <row r="18" spans="1:7" x14ac:dyDescent="0.2">
      <c r="A18" s="47"/>
      <c r="B18" s="52"/>
      <c r="C18" s="44"/>
      <c r="G18" s="7" t="str">
        <f t="shared" si="0"/>
        <v/>
      </c>
    </row>
    <row r="19" spans="1:7" ht="33.6" customHeight="1" x14ac:dyDescent="0.2">
      <c r="A19" s="47" t="s">
        <v>24</v>
      </c>
      <c r="B19" s="52">
        <v>5</v>
      </c>
      <c r="C19" s="54" t="s">
        <v>61</v>
      </c>
      <c r="D19" s="5" t="s">
        <v>53</v>
      </c>
      <c r="E19" s="7">
        <v>100</v>
      </c>
      <c r="G19" s="7">
        <f t="shared" si="0"/>
        <v>0</v>
      </c>
    </row>
    <row r="20" spans="1:7" x14ac:dyDescent="0.2">
      <c r="A20" s="47"/>
      <c r="B20" s="52"/>
      <c r="C20" s="44"/>
      <c r="G20" s="7" t="str">
        <f t="shared" si="0"/>
        <v/>
      </c>
    </row>
    <row r="21" spans="1:7" ht="42.75" customHeight="1" x14ac:dyDescent="0.2">
      <c r="A21" s="47" t="s">
        <v>24</v>
      </c>
      <c r="B21" s="52">
        <v>6</v>
      </c>
      <c r="C21" s="44" t="s">
        <v>62</v>
      </c>
      <c r="D21" s="5" t="s">
        <v>53</v>
      </c>
      <c r="E21" s="7">
        <v>40</v>
      </c>
      <c r="G21" s="7">
        <f t="shared" si="0"/>
        <v>0</v>
      </c>
    </row>
    <row r="22" spans="1:7" x14ac:dyDescent="0.2">
      <c r="A22" s="47"/>
      <c r="B22" s="52"/>
      <c r="C22" s="44"/>
      <c r="G22" s="7" t="str">
        <f t="shared" si="0"/>
        <v/>
      </c>
    </row>
    <row r="23" spans="1:7" ht="25.5" x14ac:dyDescent="0.2">
      <c r="A23" s="47" t="s">
        <v>24</v>
      </c>
      <c r="B23" s="52">
        <v>7</v>
      </c>
      <c r="C23" s="44" t="s">
        <v>63</v>
      </c>
      <c r="D23" s="5" t="s">
        <v>39</v>
      </c>
      <c r="E23" s="7">
        <v>200</v>
      </c>
      <c r="G23" s="7">
        <f t="shared" si="0"/>
        <v>0</v>
      </c>
    </row>
    <row r="24" spans="1:7" x14ac:dyDescent="0.2">
      <c r="A24" s="47"/>
      <c r="B24" s="52"/>
      <c r="C24" s="44"/>
      <c r="G24" s="7" t="str">
        <f t="shared" si="0"/>
        <v/>
      </c>
    </row>
    <row r="25" spans="1:7" ht="25.5" x14ac:dyDescent="0.2">
      <c r="A25" s="47" t="s">
        <v>24</v>
      </c>
      <c r="B25" s="52">
        <v>8</v>
      </c>
      <c r="C25" s="44" t="s">
        <v>64</v>
      </c>
      <c r="D25" s="5" t="s">
        <v>53</v>
      </c>
      <c r="E25" s="7">
        <v>266</v>
      </c>
      <c r="G25" s="7">
        <f t="shared" si="0"/>
        <v>0</v>
      </c>
    </row>
    <row r="26" spans="1:7" x14ac:dyDescent="0.2">
      <c r="A26" s="47"/>
      <c r="B26" s="52"/>
      <c r="C26" s="44"/>
      <c r="G26" s="7" t="str">
        <f t="shared" si="0"/>
        <v/>
      </c>
    </row>
    <row r="27" spans="1:7" ht="63.75" x14ac:dyDescent="0.2">
      <c r="A27" s="92" t="s">
        <v>24</v>
      </c>
      <c r="B27" s="52">
        <v>9</v>
      </c>
      <c r="C27" s="44" t="s">
        <v>65</v>
      </c>
      <c r="D27" s="5" t="s">
        <v>53</v>
      </c>
      <c r="E27" s="7">
        <v>23</v>
      </c>
      <c r="G27" s="7">
        <f>IF(ISNUMBER(E27),E27*F27,"")</f>
        <v>0</v>
      </c>
    </row>
    <row r="28" spans="1:7" s="34" customFormat="1" x14ac:dyDescent="0.2">
      <c r="A28" s="45"/>
      <c r="B28" s="52"/>
      <c r="C28" s="22"/>
      <c r="D28" s="5"/>
      <c r="E28" s="7"/>
      <c r="F28" s="7"/>
      <c r="G28" s="7"/>
    </row>
    <row r="29" spans="1:7" ht="12.75" customHeight="1" x14ac:dyDescent="0.2">
      <c r="A29" s="156">
        <v>2</v>
      </c>
      <c r="B29" s="156"/>
      <c r="C29" s="1" t="s">
        <v>25</v>
      </c>
      <c r="D29" s="149" t="s">
        <v>50</v>
      </c>
      <c r="E29" s="149"/>
      <c r="F29" s="157">
        <f>SUM(G7:G27)</f>
        <v>0</v>
      </c>
      <c r="G29" s="157"/>
    </row>
  </sheetData>
  <mergeCells count="7">
    <mergeCell ref="A1:B1"/>
    <mergeCell ref="A3:B3"/>
    <mergeCell ref="C3:F3"/>
    <mergeCell ref="A5:G5"/>
    <mergeCell ref="A29:B29"/>
    <mergeCell ref="D29:E29"/>
    <mergeCell ref="F29:G29"/>
  </mergeCells>
  <pageMargins left="0.47222222222222199" right="0.23611111111111099" top="0.78749999999999998" bottom="0.23680555555555599" header="0.23611111111111099" footer="0.31527777777777799"/>
  <pageSetup paperSize="9" scale="90" orientation="portrait" horizontalDpi="300" verticalDpi="300" r:id="rId1"/>
  <headerFooter>
    <oddHeader>&amp;L&amp;6AGORA d.o.o.
Smičiklasova 7a, Karlovac&amp;C&amp;6INVESTITOR: 
GRAD SLUNJ,
Trg Dr.F.Tuđmana 12, Slunj&amp;R&amp;6GRAĐEVINA:
UREĐENJE PLATOA</oddHeader>
    <oddFooter>&amp;R&amp;8&amp;P/&amp;N</oddFooter>
  </headerFooter>
  <rowBreaks count="1" manualBreakCount="1">
    <brk id="1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CCCC"/>
  </sheetPr>
  <dimension ref="A1:AMG66"/>
  <sheetViews>
    <sheetView showZeros="0" view="pageBreakPreview" zoomScaleNormal="100" zoomScaleSheetLayoutView="100" zoomScalePageLayoutView="160" workbookViewId="0">
      <selection activeCell="C36" sqref="C36"/>
    </sheetView>
  </sheetViews>
  <sheetFormatPr defaultColWidth="5.7109375" defaultRowHeight="12.75" x14ac:dyDescent="0.2"/>
  <cols>
    <col min="1" max="1" width="3.28515625" style="20" customWidth="1"/>
    <col min="2" max="2" width="3.5703125" style="55" customWidth="1"/>
    <col min="3" max="3" width="62.7109375" style="22" customWidth="1"/>
    <col min="4" max="4" width="5.5703125" style="5" customWidth="1"/>
    <col min="5" max="7" width="10.7109375" style="7" customWidth="1"/>
    <col min="8" max="10" width="5.7109375" style="23"/>
    <col min="11" max="11" width="7.140625" style="23" customWidth="1"/>
    <col min="12" max="1021" width="5.7109375" style="23"/>
  </cols>
  <sheetData>
    <row r="1" spans="1:9" s="26" customFormat="1" ht="16.5" customHeight="1" x14ac:dyDescent="0.2">
      <c r="A1" s="159"/>
      <c r="B1" s="159"/>
      <c r="C1" s="2" t="s">
        <v>30</v>
      </c>
      <c r="D1" s="2" t="s">
        <v>31</v>
      </c>
      <c r="E1" s="2" t="s">
        <v>32</v>
      </c>
      <c r="F1" s="2" t="s">
        <v>33</v>
      </c>
      <c r="G1" s="2" t="s">
        <v>34</v>
      </c>
    </row>
    <row r="2" spans="1:9" s="34" customFormat="1" x14ac:dyDescent="0.2">
      <c r="A2" s="29"/>
      <c r="B2" s="56"/>
      <c r="C2" s="31"/>
      <c r="D2" s="32"/>
      <c r="E2" s="33"/>
      <c r="F2" s="33"/>
      <c r="G2" s="33"/>
    </row>
    <row r="3" spans="1:9" s="34" customFormat="1" ht="12.75" customHeight="1" x14ac:dyDescent="0.2">
      <c r="A3" s="152" t="s">
        <v>26</v>
      </c>
      <c r="B3" s="152"/>
      <c r="C3" s="153" t="s">
        <v>66</v>
      </c>
      <c r="D3" s="153"/>
      <c r="E3" s="153"/>
      <c r="F3" s="153"/>
      <c r="G3" s="37"/>
    </row>
    <row r="4" spans="1:9" s="34" customFormat="1" x14ac:dyDescent="0.2">
      <c r="A4" s="38"/>
      <c r="B4" s="57"/>
      <c r="C4" s="40"/>
      <c r="D4" s="41"/>
      <c r="E4" s="42"/>
      <c r="F4" s="42"/>
      <c r="G4" s="42"/>
    </row>
    <row r="5" spans="1:9" ht="183" customHeight="1" x14ac:dyDescent="0.2">
      <c r="A5" s="154" t="s">
        <v>67</v>
      </c>
      <c r="B5" s="154"/>
      <c r="C5" s="154"/>
      <c r="D5" s="154"/>
      <c r="E5" s="154"/>
      <c r="F5" s="154"/>
      <c r="G5" s="154"/>
    </row>
    <row r="6" spans="1:9" x14ac:dyDescent="0.2">
      <c r="A6" s="45"/>
      <c r="B6" s="50"/>
    </row>
    <row r="7" spans="1:9" ht="89.25" x14ac:dyDescent="0.2">
      <c r="A7" s="47" t="s">
        <v>26</v>
      </c>
      <c r="B7" s="52" t="s">
        <v>22</v>
      </c>
      <c r="C7" s="44" t="s">
        <v>68</v>
      </c>
      <c r="G7" s="7" t="str">
        <f>IF(ISNUMBER(E7),E7*F7,"")</f>
        <v/>
      </c>
      <c r="H7" s="7"/>
      <c r="I7" s="53"/>
    </row>
    <row r="8" spans="1:9" x14ac:dyDescent="0.2">
      <c r="A8" s="47"/>
      <c r="B8" s="52" t="s">
        <v>41</v>
      </c>
      <c r="C8" s="44" t="s">
        <v>56</v>
      </c>
      <c r="D8" s="5" t="s">
        <v>53</v>
      </c>
      <c r="E8" s="7">
        <v>7</v>
      </c>
      <c r="G8" s="7">
        <f>IF(ISNUMBER(E8),E8*F8,"")</f>
        <v>0</v>
      </c>
      <c r="H8" s="7"/>
      <c r="I8" s="53"/>
    </row>
    <row r="9" spans="1:9" x14ac:dyDescent="0.2">
      <c r="A9" s="47"/>
      <c r="B9" s="52"/>
      <c r="C9" s="44"/>
      <c r="H9" s="7"/>
      <c r="I9" s="53"/>
    </row>
    <row r="10" spans="1:9" ht="38.25" x14ac:dyDescent="0.2">
      <c r="A10" s="47" t="s">
        <v>26</v>
      </c>
      <c r="B10" s="52" t="s">
        <v>24</v>
      </c>
      <c r="C10" s="44" t="s">
        <v>140</v>
      </c>
      <c r="G10" s="7" t="str">
        <f>IF(ISNUMBER(E10),E10*F10,"")</f>
        <v/>
      </c>
    </row>
    <row r="11" spans="1:9" x14ac:dyDescent="0.2">
      <c r="A11" s="47"/>
      <c r="B11" s="52"/>
      <c r="C11" s="44" t="s">
        <v>69</v>
      </c>
      <c r="D11" s="5" t="s">
        <v>53</v>
      </c>
      <c r="E11" s="7">
        <v>15</v>
      </c>
      <c r="G11" s="7">
        <f>IF(ISNUMBER(E11),E11*F11,"")</f>
        <v>0</v>
      </c>
    </row>
    <row r="12" spans="1:9" x14ac:dyDescent="0.2">
      <c r="A12" s="47"/>
      <c r="B12" s="52"/>
      <c r="C12" s="44" t="s">
        <v>70</v>
      </c>
      <c r="D12" s="5" t="s">
        <v>53</v>
      </c>
      <c r="E12" s="7">
        <v>11</v>
      </c>
      <c r="G12" s="7">
        <f>IF(ISNUMBER(E12),E12*F12,"")</f>
        <v>0</v>
      </c>
    </row>
    <row r="13" spans="1:9" x14ac:dyDescent="0.2">
      <c r="A13" s="47"/>
      <c r="B13" s="52"/>
      <c r="C13" s="44"/>
    </row>
    <row r="14" spans="1:9" ht="63.75" x14ac:dyDescent="0.2">
      <c r="A14" s="47" t="s">
        <v>26</v>
      </c>
      <c r="B14" s="52" t="s">
        <v>26</v>
      </c>
      <c r="C14" s="44" t="s">
        <v>141</v>
      </c>
      <c r="D14" s="5" t="s">
        <v>53</v>
      </c>
      <c r="E14" s="7">
        <v>11</v>
      </c>
      <c r="G14" s="7">
        <f>IF(ISNUMBER(E14),E14*F14,"")</f>
        <v>0</v>
      </c>
    </row>
    <row r="15" spans="1:9" x14ac:dyDescent="0.2">
      <c r="A15" s="47"/>
      <c r="B15" s="52"/>
      <c r="C15" s="44"/>
    </row>
    <row r="16" spans="1:9" ht="45.75" customHeight="1" x14ac:dyDescent="0.2">
      <c r="A16" s="47">
        <v>3</v>
      </c>
      <c r="B16" s="52">
        <v>4</v>
      </c>
      <c r="C16" s="44" t="s">
        <v>71</v>
      </c>
      <c r="G16" s="7" t="str">
        <f t="shared" ref="G16:G20" si="0">IF(ISNUMBER(E16),E16*F16,"")</f>
        <v/>
      </c>
    </row>
    <row r="17" spans="1:7" x14ac:dyDescent="0.2">
      <c r="A17" s="47"/>
      <c r="B17" s="52" t="s">
        <v>41</v>
      </c>
      <c r="C17" s="44" t="s">
        <v>120</v>
      </c>
      <c r="D17" s="5" t="s">
        <v>53</v>
      </c>
      <c r="E17" s="7">
        <v>6</v>
      </c>
      <c r="G17" s="7">
        <f t="shared" si="0"/>
        <v>0</v>
      </c>
    </row>
    <row r="18" spans="1:7" x14ac:dyDescent="0.2">
      <c r="A18" s="47"/>
      <c r="B18" s="52" t="s">
        <v>43</v>
      </c>
      <c r="C18" s="44" t="s">
        <v>54</v>
      </c>
      <c r="D18" s="5" t="s">
        <v>53</v>
      </c>
      <c r="E18" s="7">
        <v>1.8</v>
      </c>
      <c r="G18" s="7">
        <f t="shared" si="0"/>
        <v>0</v>
      </c>
    </row>
    <row r="19" spans="1:7" x14ac:dyDescent="0.2">
      <c r="A19" s="47"/>
      <c r="B19" s="52" t="s">
        <v>59</v>
      </c>
      <c r="C19" s="44" t="s">
        <v>121</v>
      </c>
      <c r="D19" s="5" t="s">
        <v>53</v>
      </c>
      <c r="E19" s="7">
        <v>0.5</v>
      </c>
      <c r="G19" s="7">
        <f t="shared" si="0"/>
        <v>0</v>
      </c>
    </row>
    <row r="20" spans="1:7" x14ac:dyDescent="0.2">
      <c r="A20" s="47"/>
      <c r="B20" s="52" t="s">
        <v>119</v>
      </c>
      <c r="C20" s="44" t="s">
        <v>122</v>
      </c>
      <c r="D20" s="5" t="s">
        <v>53</v>
      </c>
      <c r="E20" s="7">
        <v>0.7</v>
      </c>
      <c r="G20" s="7">
        <f t="shared" si="0"/>
        <v>0</v>
      </c>
    </row>
    <row r="21" spans="1:7" x14ac:dyDescent="0.2">
      <c r="A21" s="47"/>
      <c r="B21" s="52"/>
      <c r="C21" s="44"/>
      <c r="G21" s="7" t="str">
        <f t="shared" ref="G21:G24" si="1">IF(ISNUMBER(E21),E21*F21,"")</f>
        <v/>
      </c>
    </row>
    <row r="22" spans="1:7" ht="38.25" x14ac:dyDescent="0.2">
      <c r="A22" s="47">
        <v>3</v>
      </c>
      <c r="B22" s="52">
        <v>5</v>
      </c>
      <c r="C22" s="44" t="s">
        <v>72</v>
      </c>
      <c r="D22" s="5" t="s">
        <v>53</v>
      </c>
      <c r="E22" s="7">
        <v>8</v>
      </c>
      <c r="G22" s="7">
        <f t="shared" si="1"/>
        <v>0</v>
      </c>
    </row>
    <row r="23" spans="1:7" x14ac:dyDescent="0.2">
      <c r="A23" s="47"/>
      <c r="B23" s="52"/>
      <c r="C23" s="44"/>
      <c r="G23" s="7" t="str">
        <f t="shared" si="1"/>
        <v/>
      </c>
    </row>
    <row r="24" spans="1:7" ht="70.5" customHeight="1" x14ac:dyDescent="0.2">
      <c r="A24" s="47">
        <v>3</v>
      </c>
      <c r="B24" s="52">
        <v>6</v>
      </c>
      <c r="C24" s="44" t="s">
        <v>73</v>
      </c>
      <c r="D24" s="5" t="s">
        <v>53</v>
      </c>
      <c r="E24" s="7">
        <v>6</v>
      </c>
      <c r="G24" s="7">
        <f t="shared" si="1"/>
        <v>0</v>
      </c>
    </row>
    <row r="25" spans="1:7" x14ac:dyDescent="0.2">
      <c r="A25" s="47"/>
      <c r="B25" s="52"/>
      <c r="C25" s="44"/>
      <c r="G25" s="7" t="str">
        <f>IF(ISNUMBER(E25),E25*F25,"")</f>
        <v/>
      </c>
    </row>
    <row r="26" spans="1:7" x14ac:dyDescent="0.2">
      <c r="A26" s="47">
        <v>3</v>
      </c>
      <c r="B26" s="52">
        <v>7</v>
      </c>
      <c r="C26" s="44" t="s">
        <v>139</v>
      </c>
      <c r="D26" s="5" t="s">
        <v>39</v>
      </c>
      <c r="E26" s="7">
        <v>20</v>
      </c>
      <c r="G26" s="7">
        <f>IF(ISNUMBER(E26),E26*F26,"")</f>
        <v>0</v>
      </c>
    </row>
    <row r="27" spans="1:7" x14ac:dyDescent="0.2">
      <c r="A27" s="47"/>
      <c r="B27" s="52"/>
      <c r="C27" s="44"/>
    </row>
    <row r="28" spans="1:7" ht="25.5" x14ac:dyDescent="0.2">
      <c r="A28" s="47" t="s">
        <v>26</v>
      </c>
      <c r="B28" s="52">
        <v>8</v>
      </c>
      <c r="C28" s="44" t="s">
        <v>74</v>
      </c>
    </row>
    <row r="29" spans="1:7" x14ac:dyDescent="0.2">
      <c r="A29" s="47"/>
      <c r="B29" s="52" t="s">
        <v>41</v>
      </c>
      <c r="C29" s="44" t="s">
        <v>123</v>
      </c>
      <c r="D29" s="5" t="s">
        <v>75</v>
      </c>
      <c r="E29" s="7">
        <v>2</v>
      </c>
      <c r="G29" s="7">
        <f>IF(ISNUMBER(E29),E29*F29,"")</f>
        <v>0</v>
      </c>
    </row>
    <row r="30" spans="1:7" x14ac:dyDescent="0.2">
      <c r="A30" s="47"/>
      <c r="B30" s="52" t="s">
        <v>43</v>
      </c>
      <c r="C30" s="44" t="s">
        <v>124</v>
      </c>
      <c r="D30" s="5" t="s">
        <v>75</v>
      </c>
      <c r="E30" s="7">
        <v>2</v>
      </c>
      <c r="G30" s="7">
        <f>IF(ISNUMBER(E30),E30*F30,"")</f>
        <v>0</v>
      </c>
    </row>
    <row r="31" spans="1:7" x14ac:dyDescent="0.2">
      <c r="A31" s="47"/>
      <c r="B31" s="52" t="s">
        <v>59</v>
      </c>
      <c r="C31" s="44" t="s">
        <v>125</v>
      </c>
      <c r="D31" s="5" t="s">
        <v>75</v>
      </c>
      <c r="E31" s="7">
        <v>2</v>
      </c>
      <c r="G31" s="7">
        <f>IF(ISNUMBER(E31),E31*F31,"")</f>
        <v>0</v>
      </c>
    </row>
    <row r="32" spans="1:7" x14ac:dyDescent="0.2">
      <c r="A32" s="47"/>
      <c r="B32" s="52"/>
      <c r="C32" s="44"/>
    </row>
    <row r="33" spans="1:7" x14ac:dyDescent="0.2">
      <c r="A33" s="47"/>
      <c r="B33" s="52"/>
      <c r="C33" s="43" t="s">
        <v>76</v>
      </c>
      <c r="G33" s="7" t="str">
        <f>IF(ISNUMBER(E33),E33*F33,"")</f>
        <v/>
      </c>
    </row>
    <row r="34" spans="1:7" ht="105.75" customHeight="1" x14ac:dyDescent="0.2">
      <c r="A34" s="154" t="s">
        <v>77</v>
      </c>
      <c r="B34" s="154"/>
      <c r="C34" s="154"/>
      <c r="D34" s="154"/>
      <c r="E34" s="154"/>
      <c r="F34" s="154"/>
      <c r="G34" s="154"/>
    </row>
    <row r="35" spans="1:7" x14ac:dyDescent="0.2">
      <c r="A35" s="46"/>
      <c r="B35" s="58"/>
      <c r="C35" s="59"/>
      <c r="D35" s="59"/>
      <c r="E35" s="59"/>
      <c r="F35" s="59"/>
      <c r="G35" s="59"/>
    </row>
    <row r="36" spans="1:7" ht="85.5" customHeight="1" x14ac:dyDescent="0.2">
      <c r="A36" s="47" t="s">
        <v>26</v>
      </c>
      <c r="B36" s="52">
        <v>11</v>
      </c>
      <c r="C36" s="44" t="s">
        <v>78</v>
      </c>
      <c r="G36" s="7" t="str">
        <f>IF(ISNUMBER(E36),E36*F36,"")</f>
        <v/>
      </c>
    </row>
    <row r="37" spans="1:7" x14ac:dyDescent="0.2">
      <c r="A37" s="47"/>
      <c r="B37" s="52"/>
      <c r="C37" s="44"/>
      <c r="D37" s="5" t="s">
        <v>79</v>
      </c>
      <c r="E37" s="7">
        <v>7000</v>
      </c>
      <c r="G37" s="7">
        <f>IF(ISNUMBER(E37),E37*F37,"")</f>
        <v>0</v>
      </c>
    </row>
    <row r="38" spans="1:7" x14ac:dyDescent="0.2">
      <c r="A38" s="47"/>
      <c r="B38" s="52"/>
      <c r="C38" s="44"/>
    </row>
    <row r="39" spans="1:7" x14ac:dyDescent="0.2">
      <c r="A39" s="152" t="s">
        <v>26</v>
      </c>
      <c r="B39" s="152"/>
      <c r="C39" s="1" t="s">
        <v>66</v>
      </c>
      <c r="D39" s="148" t="s">
        <v>50</v>
      </c>
      <c r="E39" s="148"/>
      <c r="F39" s="158">
        <f>SUM(G7:G38)</f>
        <v>0</v>
      </c>
      <c r="G39" s="158"/>
    </row>
    <row r="44" spans="1:7" s="23" customFormat="1" x14ac:dyDescent="0.2">
      <c r="A44" s="60"/>
      <c r="B44" s="61"/>
    </row>
    <row r="45" spans="1:7" s="23" customFormat="1" x14ac:dyDescent="0.2">
      <c r="A45" s="60"/>
      <c r="B45" s="61"/>
    </row>
    <row r="46" spans="1:7" s="23" customFormat="1" x14ac:dyDescent="0.2">
      <c r="A46" s="60"/>
      <c r="B46" s="61"/>
    </row>
    <row r="47" spans="1:7" s="23" customFormat="1" x14ac:dyDescent="0.2">
      <c r="A47" s="60"/>
      <c r="B47" s="61"/>
    </row>
    <row r="48" spans="1:7" s="23" customFormat="1" x14ac:dyDescent="0.2">
      <c r="A48" s="60"/>
      <c r="B48" s="61"/>
    </row>
    <row r="49" spans="1:2" s="23" customFormat="1" x14ac:dyDescent="0.2">
      <c r="A49" s="60"/>
      <c r="B49" s="61"/>
    </row>
    <row r="50" spans="1:2" s="23" customFormat="1" x14ac:dyDescent="0.2">
      <c r="A50" s="60"/>
      <c r="B50" s="61"/>
    </row>
    <row r="51" spans="1:2" s="23" customFormat="1" x14ac:dyDescent="0.2">
      <c r="A51" s="60"/>
      <c r="B51" s="61"/>
    </row>
    <row r="52" spans="1:2" s="23" customFormat="1" x14ac:dyDescent="0.2">
      <c r="A52" s="60"/>
      <c r="B52" s="61"/>
    </row>
    <row r="53" spans="1:2" s="23" customFormat="1" x14ac:dyDescent="0.2">
      <c r="A53" s="60"/>
      <c r="B53" s="61"/>
    </row>
    <row r="54" spans="1:2" s="23" customFormat="1" x14ac:dyDescent="0.2">
      <c r="A54" s="60"/>
      <c r="B54" s="61"/>
    </row>
    <row r="55" spans="1:2" s="23" customFormat="1" x14ac:dyDescent="0.2">
      <c r="A55" s="60"/>
      <c r="B55" s="61"/>
    </row>
    <row r="56" spans="1:2" s="23" customFormat="1" x14ac:dyDescent="0.2">
      <c r="A56" s="60"/>
      <c r="B56" s="61"/>
    </row>
    <row r="57" spans="1:2" s="23" customFormat="1" x14ac:dyDescent="0.2">
      <c r="A57" s="60"/>
      <c r="B57" s="61"/>
    </row>
    <row r="58" spans="1:2" s="23" customFormat="1" x14ac:dyDescent="0.2">
      <c r="A58" s="60"/>
      <c r="B58" s="61"/>
    </row>
    <row r="59" spans="1:2" s="23" customFormat="1" x14ac:dyDescent="0.2">
      <c r="A59" s="60"/>
      <c r="B59" s="61"/>
    </row>
    <row r="60" spans="1:2" s="23" customFormat="1" x14ac:dyDescent="0.2">
      <c r="A60" s="60"/>
      <c r="B60" s="61"/>
    </row>
    <row r="61" spans="1:2" s="23" customFormat="1" x14ac:dyDescent="0.2">
      <c r="A61" s="60"/>
      <c r="B61" s="61"/>
    </row>
    <row r="62" spans="1:2" s="23" customFormat="1" x14ac:dyDescent="0.2">
      <c r="A62" s="60"/>
      <c r="B62" s="61"/>
    </row>
    <row r="63" spans="1:2" s="23" customFormat="1" x14ac:dyDescent="0.2">
      <c r="A63" s="60"/>
      <c r="B63" s="61"/>
    </row>
    <row r="64" spans="1:2" s="23" customFormat="1" x14ac:dyDescent="0.2">
      <c r="A64" s="60"/>
      <c r="B64" s="61"/>
    </row>
    <row r="65" spans="1:2" s="23" customFormat="1" x14ac:dyDescent="0.2">
      <c r="A65" s="60"/>
      <c r="B65" s="61"/>
    </row>
    <row r="66" spans="1:2" s="23" customFormat="1" x14ac:dyDescent="0.2">
      <c r="A66" s="60"/>
      <c r="B66" s="61"/>
    </row>
  </sheetData>
  <mergeCells count="8">
    <mergeCell ref="A39:B39"/>
    <mergeCell ref="D39:E39"/>
    <mergeCell ref="F39:G39"/>
    <mergeCell ref="A1:B1"/>
    <mergeCell ref="A3:B3"/>
    <mergeCell ref="C3:F3"/>
    <mergeCell ref="A5:G5"/>
    <mergeCell ref="A34:G34"/>
  </mergeCells>
  <pageMargins left="0.47222222222222199" right="0.23611111111111099" top="0.78749999999999998" bottom="0.23680555555555599" header="0.23611111111111099" footer="0.31527777777777799"/>
  <pageSetup paperSize="9" scale="96" orientation="portrait" horizontalDpi="300" verticalDpi="300" r:id="rId1"/>
  <headerFooter>
    <oddHeader>&amp;L&amp;6AGORA d.o.o.
Smičiklasova 7a, Karlovac&amp;C&amp;6INVESTITOR: 
GRAD SLUNJ,
Trg Dr.F.Tuđmana 12, Slunj&amp;R&amp;6GRAĐEVINA:
UREĐENJE PLATOA</oddHeader>
    <oddFooter>&amp;R&amp;8&amp;P/&amp;N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MK31"/>
  <sheetViews>
    <sheetView showZeros="0" view="pageBreakPreview" zoomScale="130" zoomScaleNormal="100" zoomScaleSheetLayoutView="130" zoomScalePageLayoutView="160" workbookViewId="0">
      <selection activeCell="A6" sqref="A6:G6"/>
    </sheetView>
  </sheetViews>
  <sheetFormatPr defaultColWidth="10.7109375" defaultRowHeight="12.75" x14ac:dyDescent="0.2"/>
  <cols>
    <col min="1" max="1" width="3.28515625" style="20" customWidth="1"/>
    <col min="2" max="2" width="3.5703125" style="21" customWidth="1"/>
    <col min="3" max="3" width="62.7109375" style="22" customWidth="1"/>
    <col min="4" max="4" width="5.5703125" style="5" customWidth="1"/>
    <col min="5" max="7" width="10.7109375" style="7"/>
    <col min="8" max="8" width="19.42578125" style="23" customWidth="1"/>
    <col min="9" max="9" width="10.85546875" style="23" customWidth="1"/>
    <col min="10" max="10" width="23.42578125" style="23" customWidth="1"/>
    <col min="11" max="1025" width="10.7109375" style="23"/>
  </cols>
  <sheetData>
    <row r="1" spans="1:7" s="26" customFormat="1" ht="24.75" customHeight="1" x14ac:dyDescent="0.2">
      <c r="A1" s="151" t="s">
        <v>29</v>
      </c>
      <c r="B1" s="151"/>
      <c r="C1" s="2" t="s">
        <v>30</v>
      </c>
      <c r="D1" s="2" t="s">
        <v>31</v>
      </c>
      <c r="E1" s="2" t="s">
        <v>32</v>
      </c>
      <c r="F1" s="2" t="s">
        <v>33</v>
      </c>
      <c r="G1" s="2" t="s">
        <v>34</v>
      </c>
    </row>
    <row r="2" spans="1:7" s="34" customFormat="1" x14ac:dyDescent="0.2">
      <c r="A2" s="29"/>
      <c r="B2" s="30"/>
      <c r="C2" s="31"/>
      <c r="D2" s="32"/>
      <c r="E2" s="33"/>
      <c r="F2" s="33"/>
      <c r="G2" s="33"/>
    </row>
    <row r="3" spans="1:7" s="34" customFormat="1" ht="12.75" customHeight="1" x14ac:dyDescent="0.2">
      <c r="A3" s="152" t="s">
        <v>80</v>
      </c>
      <c r="B3" s="152"/>
      <c r="C3" s="153" t="s">
        <v>81</v>
      </c>
      <c r="D3" s="153"/>
      <c r="E3" s="153"/>
      <c r="F3" s="153"/>
      <c r="G3" s="37"/>
    </row>
    <row r="4" spans="1:7" s="34" customFormat="1" x14ac:dyDescent="0.2">
      <c r="A4" s="38"/>
      <c r="B4" s="39"/>
      <c r="C4" s="40"/>
      <c r="D4" s="41"/>
      <c r="E4" s="42"/>
      <c r="F4" s="42"/>
      <c r="G4" s="42"/>
    </row>
    <row r="5" spans="1:7" s="23" customFormat="1" ht="70.5" customHeight="1" x14ac:dyDescent="0.2">
      <c r="A5" s="154" t="s">
        <v>82</v>
      </c>
      <c r="B5" s="154"/>
      <c r="C5" s="154"/>
      <c r="D5" s="154"/>
      <c r="E5" s="154"/>
      <c r="F5" s="154"/>
      <c r="G5" s="154"/>
    </row>
    <row r="6" spans="1:7" s="23" customFormat="1" ht="27" customHeight="1" x14ac:dyDescent="0.2">
      <c r="A6" s="154" t="s">
        <v>145</v>
      </c>
      <c r="B6" s="154"/>
      <c r="C6" s="154"/>
      <c r="D6" s="154"/>
      <c r="E6" s="154"/>
      <c r="F6" s="154"/>
      <c r="G6" s="154"/>
    </row>
    <row r="7" spans="1:7" s="23" customFormat="1" x14ac:dyDescent="0.2">
      <c r="A7" s="45"/>
      <c r="B7" s="46"/>
      <c r="C7" s="22"/>
      <c r="D7" s="5"/>
      <c r="E7" s="7"/>
      <c r="F7" s="7"/>
      <c r="G7" s="7"/>
    </row>
    <row r="8" spans="1:7" s="23" customFormat="1" x14ac:dyDescent="0.2">
      <c r="A8" s="47" t="s">
        <v>80</v>
      </c>
      <c r="B8" s="48" t="s">
        <v>22</v>
      </c>
      <c r="C8" s="44" t="s">
        <v>83</v>
      </c>
      <c r="D8" s="5"/>
      <c r="E8" s="7"/>
      <c r="F8" s="7"/>
      <c r="G8" s="7"/>
    </row>
    <row r="9" spans="1:7" s="23" customFormat="1" x14ac:dyDescent="0.2">
      <c r="A9" s="47"/>
      <c r="B9" s="48"/>
      <c r="C9" s="22" t="s">
        <v>84</v>
      </c>
      <c r="D9" s="5"/>
      <c r="E9" s="7"/>
      <c r="F9" s="7"/>
      <c r="G9" s="7"/>
    </row>
    <row r="10" spans="1:7" s="23" customFormat="1" x14ac:dyDescent="0.2">
      <c r="A10" s="47"/>
      <c r="B10" s="48"/>
      <c r="C10" s="22"/>
      <c r="D10" s="5"/>
      <c r="E10" s="7"/>
      <c r="F10" s="7"/>
      <c r="G10" s="7"/>
    </row>
    <row r="11" spans="1:7" s="23" customFormat="1" x14ac:dyDescent="0.2">
      <c r="A11" s="47"/>
      <c r="B11" s="48"/>
      <c r="C11" s="22" t="s">
        <v>85</v>
      </c>
      <c r="D11" s="5" t="s">
        <v>49</v>
      </c>
      <c r="E11" s="7">
        <v>20</v>
      </c>
      <c r="F11" s="7"/>
      <c r="G11" s="7">
        <f t="shared" ref="G11:G29" si="0">IF(ISNUMBER(E11),E11*F11,"")</f>
        <v>0</v>
      </c>
    </row>
    <row r="12" spans="1:7" s="23" customFormat="1" x14ac:dyDescent="0.2">
      <c r="A12" s="47"/>
      <c r="B12" s="48"/>
      <c r="C12" s="22"/>
      <c r="D12" s="5"/>
      <c r="E12" s="7"/>
      <c r="F12" s="7"/>
      <c r="G12" s="7" t="str">
        <f t="shared" si="0"/>
        <v/>
      </c>
    </row>
    <row r="13" spans="1:7" s="23" customFormat="1" x14ac:dyDescent="0.2">
      <c r="A13" s="47"/>
      <c r="B13" s="48"/>
      <c r="C13" s="22" t="s">
        <v>86</v>
      </c>
      <c r="D13" s="5" t="s">
        <v>49</v>
      </c>
      <c r="E13" s="7">
        <v>44</v>
      </c>
      <c r="F13" s="7"/>
      <c r="G13" s="7">
        <f t="shared" si="0"/>
        <v>0</v>
      </c>
    </row>
    <row r="14" spans="1:7" s="23" customFormat="1" x14ac:dyDescent="0.2">
      <c r="A14" s="47"/>
      <c r="B14" s="48"/>
      <c r="C14" s="22"/>
      <c r="D14" s="5"/>
      <c r="E14" s="7"/>
      <c r="F14" s="7"/>
      <c r="G14" s="7" t="str">
        <f t="shared" si="0"/>
        <v/>
      </c>
    </row>
    <row r="15" spans="1:7" s="23" customFormat="1" x14ac:dyDescent="0.2">
      <c r="A15" s="47"/>
      <c r="B15" s="48"/>
      <c r="C15" s="22" t="s">
        <v>87</v>
      </c>
      <c r="D15" s="5" t="s">
        <v>49</v>
      </c>
      <c r="E15" s="7">
        <v>20</v>
      </c>
      <c r="F15" s="7"/>
      <c r="G15" s="7">
        <f t="shared" si="0"/>
        <v>0</v>
      </c>
    </row>
    <row r="16" spans="1:7" s="23" customFormat="1" x14ac:dyDescent="0.2">
      <c r="A16" s="47"/>
      <c r="B16" s="48"/>
      <c r="C16" s="22"/>
      <c r="D16" s="5"/>
      <c r="E16" s="7"/>
      <c r="F16" s="7"/>
      <c r="G16" s="7" t="str">
        <f t="shared" si="0"/>
        <v/>
      </c>
    </row>
    <row r="17" spans="1:7" s="23" customFormat="1" x14ac:dyDescent="0.2">
      <c r="A17" s="47"/>
      <c r="B17" s="48"/>
      <c r="C17" s="62" t="s">
        <v>88</v>
      </c>
      <c r="D17" s="5" t="s">
        <v>49</v>
      </c>
      <c r="E17" s="7">
        <v>22</v>
      </c>
      <c r="F17" s="7"/>
      <c r="G17" s="7">
        <f t="shared" si="0"/>
        <v>0</v>
      </c>
    </row>
    <row r="18" spans="1:7" s="23" customFormat="1" x14ac:dyDescent="0.2">
      <c r="A18" s="47"/>
      <c r="B18" s="48"/>
      <c r="C18" s="44"/>
      <c r="D18" s="5"/>
      <c r="E18" s="7"/>
      <c r="F18" s="7"/>
      <c r="G18" s="7" t="str">
        <f t="shared" si="0"/>
        <v/>
      </c>
    </row>
    <row r="19" spans="1:7" s="23" customFormat="1" x14ac:dyDescent="0.2">
      <c r="A19" s="47"/>
      <c r="B19" s="48"/>
      <c r="C19" s="44" t="s">
        <v>89</v>
      </c>
      <c r="D19" s="5" t="s">
        <v>53</v>
      </c>
      <c r="E19" s="7">
        <v>1</v>
      </c>
      <c r="F19" s="7"/>
      <c r="G19" s="7">
        <f t="shared" si="0"/>
        <v>0</v>
      </c>
    </row>
    <row r="20" spans="1:7" s="23" customFormat="1" x14ac:dyDescent="0.2">
      <c r="A20" s="47"/>
      <c r="B20" s="48"/>
      <c r="C20" s="62"/>
      <c r="D20" s="5"/>
      <c r="E20" s="7"/>
      <c r="F20" s="7"/>
      <c r="G20" s="7" t="str">
        <f t="shared" si="0"/>
        <v/>
      </c>
    </row>
    <row r="21" spans="1:7" s="23" customFormat="1" x14ac:dyDescent="0.2">
      <c r="A21" s="47" t="s">
        <v>80</v>
      </c>
      <c r="B21" s="48">
        <v>2</v>
      </c>
      <c r="C21" s="64" t="s">
        <v>90</v>
      </c>
      <c r="D21" s="65"/>
      <c r="E21" s="66"/>
      <c r="F21" s="66"/>
      <c r="G21" s="7" t="str">
        <f t="shared" si="0"/>
        <v/>
      </c>
    </row>
    <row r="22" spans="1:7" s="23" customFormat="1" x14ac:dyDescent="0.2">
      <c r="A22" s="47"/>
      <c r="B22" s="48"/>
      <c r="C22" s="66" t="s">
        <v>91</v>
      </c>
      <c r="D22" s="65"/>
      <c r="E22" s="66"/>
      <c r="F22" s="66"/>
      <c r="G22" s="7" t="str">
        <f t="shared" si="0"/>
        <v/>
      </c>
    </row>
    <row r="23" spans="1:7" s="23" customFormat="1" x14ac:dyDescent="0.2">
      <c r="A23" s="47"/>
      <c r="B23" s="48"/>
      <c r="C23" s="66" t="s">
        <v>92</v>
      </c>
      <c r="D23" s="65"/>
      <c r="E23" s="66"/>
      <c r="F23" s="66"/>
      <c r="G23" s="7" t="str">
        <f t="shared" si="0"/>
        <v/>
      </c>
    </row>
    <row r="24" spans="1:7" s="23" customFormat="1" x14ac:dyDescent="0.2">
      <c r="A24" s="47"/>
      <c r="B24" s="48"/>
      <c r="C24" s="66"/>
      <c r="D24" s="65"/>
      <c r="E24" s="66"/>
      <c r="F24" s="66"/>
      <c r="G24" s="7" t="str">
        <f t="shared" si="0"/>
        <v/>
      </c>
    </row>
    <row r="25" spans="1:7" s="23" customFormat="1" x14ac:dyDescent="0.2">
      <c r="A25" s="47"/>
      <c r="B25" s="48"/>
      <c r="C25" s="66" t="s">
        <v>93</v>
      </c>
      <c r="D25" s="65" t="s">
        <v>49</v>
      </c>
      <c r="E25" s="66">
        <v>25</v>
      </c>
      <c r="F25" s="67"/>
      <c r="G25" s="7">
        <f t="shared" si="0"/>
        <v>0</v>
      </c>
    </row>
    <row r="26" spans="1:7" s="23" customFormat="1" x14ac:dyDescent="0.2">
      <c r="A26" s="47"/>
      <c r="B26" s="48"/>
      <c r="C26" s="66"/>
      <c r="D26" s="65"/>
      <c r="E26" s="66"/>
      <c r="F26" s="67"/>
      <c r="G26" s="7" t="str">
        <f t="shared" si="0"/>
        <v/>
      </c>
    </row>
    <row r="27" spans="1:7" s="23" customFormat="1" x14ac:dyDescent="0.2">
      <c r="A27" s="68"/>
      <c r="B27" s="68"/>
      <c r="C27" s="66" t="s">
        <v>94</v>
      </c>
      <c r="D27" s="65" t="s">
        <v>75</v>
      </c>
      <c r="E27" s="66">
        <v>10</v>
      </c>
      <c r="F27" s="67"/>
      <c r="G27" s="7">
        <f t="shared" si="0"/>
        <v>0</v>
      </c>
    </row>
    <row r="28" spans="1:7" x14ac:dyDescent="0.2">
      <c r="C28" s="66"/>
      <c r="D28" s="65"/>
      <c r="E28" s="66"/>
      <c r="F28" s="67"/>
      <c r="G28" s="7" t="str">
        <f t="shared" si="0"/>
        <v/>
      </c>
    </row>
    <row r="29" spans="1:7" x14ac:dyDescent="0.2">
      <c r="C29" s="66" t="s">
        <v>95</v>
      </c>
      <c r="D29" s="66" t="s">
        <v>49</v>
      </c>
      <c r="E29" s="69">
        <v>2</v>
      </c>
      <c r="F29" s="67"/>
      <c r="G29" s="7">
        <f t="shared" si="0"/>
        <v>0</v>
      </c>
    </row>
    <row r="31" spans="1:7" ht="12.75" customHeight="1" x14ac:dyDescent="0.2">
      <c r="A31" s="152" t="s">
        <v>80</v>
      </c>
      <c r="B31" s="152"/>
      <c r="C31" s="63" t="s">
        <v>81</v>
      </c>
      <c r="D31" s="148" t="s">
        <v>50</v>
      </c>
      <c r="E31" s="148"/>
      <c r="F31" s="158">
        <f>SUM(G11:G29)</f>
        <v>0</v>
      </c>
      <c r="G31" s="158"/>
    </row>
  </sheetData>
  <mergeCells count="8">
    <mergeCell ref="A1:B1"/>
    <mergeCell ref="A3:B3"/>
    <mergeCell ref="C3:F3"/>
    <mergeCell ref="A5:G5"/>
    <mergeCell ref="A31:B31"/>
    <mergeCell ref="D31:E31"/>
    <mergeCell ref="F31:G31"/>
    <mergeCell ref="A6:G6"/>
  </mergeCells>
  <pageMargins left="0.47222222222222199" right="0.23611111111111099" top="0.78749999999999998" bottom="0.23680555555555599" header="0.23611111111111099" footer="0.31527777777777799"/>
  <pageSetup paperSize="9" scale="96" orientation="portrait" horizontalDpi="300" verticalDpi="300" r:id="rId1"/>
  <headerFooter>
    <oddHeader>&amp;L&amp;6AGORA d.o.o.
Smičiklasova 7a, Karlovac&amp;C&amp;6INVESTITOR: 
GRAD SLUNJ,
Trg Dr.F.Tuđmana 12, Slunj&amp;R&amp;6GRAĐEVINA:
UREĐENJE PLATOA</oddHeader>
    <oddFooter>&amp;R&amp;8&amp;P/&amp;N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5"/>
  <sheetViews>
    <sheetView showZeros="0" tabSelected="1" view="pageBreakPreview" zoomScaleNormal="100" zoomScaleSheetLayoutView="100" zoomScalePageLayoutView="160" workbookViewId="0">
      <selection activeCell="E27" sqref="E27"/>
    </sheetView>
  </sheetViews>
  <sheetFormatPr defaultColWidth="9.140625" defaultRowHeight="14.25" x14ac:dyDescent="0.2"/>
  <cols>
    <col min="1" max="1" width="6" style="98" customWidth="1"/>
    <col min="2" max="2" width="58.140625" style="70" customWidth="1"/>
    <col min="3" max="3" width="7.140625" style="71" customWidth="1"/>
    <col min="4" max="4" width="10.140625" style="72" customWidth="1"/>
    <col min="5" max="5" width="10.42578125" style="73" customWidth="1"/>
    <col min="6" max="6" width="11.5703125" style="74" customWidth="1"/>
    <col min="7" max="7" width="7" style="75" customWidth="1"/>
    <col min="8" max="8" width="13.140625" style="75" customWidth="1"/>
    <col min="9" max="9" width="50" style="75" customWidth="1"/>
    <col min="10" max="256" width="9.140625" style="75"/>
    <col min="257" max="257" width="6" style="75" customWidth="1"/>
    <col min="258" max="258" width="48.85546875" style="75" customWidth="1"/>
    <col min="259" max="259" width="7.140625" style="75" customWidth="1"/>
    <col min="260" max="260" width="10.140625" style="75" customWidth="1"/>
    <col min="261" max="261" width="10.42578125" style="75" customWidth="1"/>
    <col min="262" max="262" width="11.5703125" style="75" customWidth="1"/>
    <col min="263" max="263" width="7" style="75" customWidth="1"/>
    <col min="264" max="264" width="13.140625" style="75" customWidth="1"/>
    <col min="265" max="265" width="50" style="75" customWidth="1"/>
    <col min="266" max="512" width="9.140625" style="75"/>
    <col min="513" max="513" width="6" style="75" customWidth="1"/>
    <col min="514" max="514" width="48.85546875" style="75" customWidth="1"/>
    <col min="515" max="515" width="7.140625" style="75" customWidth="1"/>
    <col min="516" max="516" width="10.140625" style="75" customWidth="1"/>
    <col min="517" max="517" width="10.42578125" style="75" customWidth="1"/>
    <col min="518" max="518" width="11.5703125" style="75" customWidth="1"/>
    <col min="519" max="519" width="7" style="75" customWidth="1"/>
    <col min="520" max="520" width="13.140625" style="75" customWidth="1"/>
    <col min="521" max="521" width="50" style="75" customWidth="1"/>
    <col min="522" max="768" width="9.140625" style="75"/>
    <col min="769" max="769" width="6" style="75" customWidth="1"/>
    <col min="770" max="770" width="48.85546875" style="75" customWidth="1"/>
    <col min="771" max="771" width="7.140625" style="75" customWidth="1"/>
    <col min="772" max="772" width="10.140625" style="75" customWidth="1"/>
    <col min="773" max="773" width="10.42578125" style="75" customWidth="1"/>
    <col min="774" max="774" width="11.5703125" style="75" customWidth="1"/>
    <col min="775" max="775" width="7" style="75" customWidth="1"/>
    <col min="776" max="776" width="13.140625" style="75" customWidth="1"/>
    <col min="777" max="777" width="50" style="75" customWidth="1"/>
    <col min="778" max="1024" width="9.140625" style="75"/>
    <col min="1025" max="1025" width="6" style="75" customWidth="1"/>
    <col min="1026" max="1026" width="48.85546875" style="75" customWidth="1"/>
    <col min="1027" max="1027" width="7.140625" style="75" customWidth="1"/>
    <col min="1028" max="1028" width="10.140625" style="75" customWidth="1"/>
    <col min="1029" max="1029" width="10.42578125" style="75" customWidth="1"/>
    <col min="1030" max="1030" width="11.5703125" style="75" customWidth="1"/>
    <col min="1031" max="1031" width="7" style="75" customWidth="1"/>
    <col min="1032" max="1032" width="13.140625" style="75" customWidth="1"/>
    <col min="1033" max="1033" width="50" style="75" customWidth="1"/>
    <col min="1034" max="1280" width="9.140625" style="75"/>
    <col min="1281" max="1281" width="6" style="75" customWidth="1"/>
    <col min="1282" max="1282" width="48.85546875" style="75" customWidth="1"/>
    <col min="1283" max="1283" width="7.140625" style="75" customWidth="1"/>
    <col min="1284" max="1284" width="10.140625" style="75" customWidth="1"/>
    <col min="1285" max="1285" width="10.42578125" style="75" customWidth="1"/>
    <col min="1286" max="1286" width="11.5703125" style="75" customWidth="1"/>
    <col min="1287" max="1287" width="7" style="75" customWidth="1"/>
    <col min="1288" max="1288" width="13.140625" style="75" customWidth="1"/>
    <col min="1289" max="1289" width="50" style="75" customWidth="1"/>
    <col min="1290" max="1536" width="9.140625" style="75"/>
    <col min="1537" max="1537" width="6" style="75" customWidth="1"/>
    <col min="1538" max="1538" width="48.85546875" style="75" customWidth="1"/>
    <col min="1539" max="1539" width="7.140625" style="75" customWidth="1"/>
    <col min="1540" max="1540" width="10.140625" style="75" customWidth="1"/>
    <col min="1541" max="1541" width="10.42578125" style="75" customWidth="1"/>
    <col min="1542" max="1542" width="11.5703125" style="75" customWidth="1"/>
    <col min="1543" max="1543" width="7" style="75" customWidth="1"/>
    <col min="1544" max="1544" width="13.140625" style="75" customWidth="1"/>
    <col min="1545" max="1545" width="50" style="75" customWidth="1"/>
    <col min="1546" max="1792" width="9.140625" style="75"/>
    <col min="1793" max="1793" width="6" style="75" customWidth="1"/>
    <col min="1794" max="1794" width="48.85546875" style="75" customWidth="1"/>
    <col min="1795" max="1795" width="7.140625" style="75" customWidth="1"/>
    <col min="1796" max="1796" width="10.140625" style="75" customWidth="1"/>
    <col min="1797" max="1797" width="10.42578125" style="75" customWidth="1"/>
    <col min="1798" max="1798" width="11.5703125" style="75" customWidth="1"/>
    <col min="1799" max="1799" width="7" style="75" customWidth="1"/>
    <col min="1800" max="1800" width="13.140625" style="75" customWidth="1"/>
    <col min="1801" max="1801" width="50" style="75" customWidth="1"/>
    <col min="1802" max="2048" width="9.140625" style="75"/>
    <col min="2049" max="2049" width="6" style="75" customWidth="1"/>
    <col min="2050" max="2050" width="48.85546875" style="75" customWidth="1"/>
    <col min="2051" max="2051" width="7.140625" style="75" customWidth="1"/>
    <col min="2052" max="2052" width="10.140625" style="75" customWidth="1"/>
    <col min="2053" max="2053" width="10.42578125" style="75" customWidth="1"/>
    <col min="2054" max="2054" width="11.5703125" style="75" customWidth="1"/>
    <col min="2055" max="2055" width="7" style="75" customWidth="1"/>
    <col min="2056" max="2056" width="13.140625" style="75" customWidth="1"/>
    <col min="2057" max="2057" width="50" style="75" customWidth="1"/>
    <col min="2058" max="2304" width="9.140625" style="75"/>
    <col min="2305" max="2305" width="6" style="75" customWidth="1"/>
    <col min="2306" max="2306" width="48.85546875" style="75" customWidth="1"/>
    <col min="2307" max="2307" width="7.140625" style="75" customWidth="1"/>
    <col min="2308" max="2308" width="10.140625" style="75" customWidth="1"/>
    <col min="2309" max="2309" width="10.42578125" style="75" customWidth="1"/>
    <col min="2310" max="2310" width="11.5703125" style="75" customWidth="1"/>
    <col min="2311" max="2311" width="7" style="75" customWidth="1"/>
    <col min="2312" max="2312" width="13.140625" style="75" customWidth="1"/>
    <col min="2313" max="2313" width="50" style="75" customWidth="1"/>
    <col min="2314" max="2560" width="9.140625" style="75"/>
    <col min="2561" max="2561" width="6" style="75" customWidth="1"/>
    <col min="2562" max="2562" width="48.85546875" style="75" customWidth="1"/>
    <col min="2563" max="2563" width="7.140625" style="75" customWidth="1"/>
    <col min="2564" max="2564" width="10.140625" style="75" customWidth="1"/>
    <col min="2565" max="2565" width="10.42578125" style="75" customWidth="1"/>
    <col min="2566" max="2566" width="11.5703125" style="75" customWidth="1"/>
    <col min="2567" max="2567" width="7" style="75" customWidth="1"/>
    <col min="2568" max="2568" width="13.140625" style="75" customWidth="1"/>
    <col min="2569" max="2569" width="50" style="75" customWidth="1"/>
    <col min="2570" max="2816" width="9.140625" style="75"/>
    <col min="2817" max="2817" width="6" style="75" customWidth="1"/>
    <col min="2818" max="2818" width="48.85546875" style="75" customWidth="1"/>
    <col min="2819" max="2819" width="7.140625" style="75" customWidth="1"/>
    <col min="2820" max="2820" width="10.140625" style="75" customWidth="1"/>
    <col min="2821" max="2821" width="10.42578125" style="75" customWidth="1"/>
    <col min="2822" max="2822" width="11.5703125" style="75" customWidth="1"/>
    <col min="2823" max="2823" width="7" style="75" customWidth="1"/>
    <col min="2824" max="2824" width="13.140625" style="75" customWidth="1"/>
    <col min="2825" max="2825" width="50" style="75" customWidth="1"/>
    <col min="2826" max="3072" width="9.140625" style="75"/>
    <col min="3073" max="3073" width="6" style="75" customWidth="1"/>
    <col min="3074" max="3074" width="48.85546875" style="75" customWidth="1"/>
    <col min="3075" max="3075" width="7.140625" style="75" customWidth="1"/>
    <col min="3076" max="3076" width="10.140625" style="75" customWidth="1"/>
    <col min="3077" max="3077" width="10.42578125" style="75" customWidth="1"/>
    <col min="3078" max="3078" width="11.5703125" style="75" customWidth="1"/>
    <col min="3079" max="3079" width="7" style="75" customWidth="1"/>
    <col min="3080" max="3080" width="13.140625" style="75" customWidth="1"/>
    <col min="3081" max="3081" width="50" style="75" customWidth="1"/>
    <col min="3082" max="3328" width="9.140625" style="75"/>
    <col min="3329" max="3329" width="6" style="75" customWidth="1"/>
    <col min="3330" max="3330" width="48.85546875" style="75" customWidth="1"/>
    <col min="3331" max="3331" width="7.140625" style="75" customWidth="1"/>
    <col min="3332" max="3332" width="10.140625" style="75" customWidth="1"/>
    <col min="3333" max="3333" width="10.42578125" style="75" customWidth="1"/>
    <col min="3334" max="3334" width="11.5703125" style="75" customWidth="1"/>
    <col min="3335" max="3335" width="7" style="75" customWidth="1"/>
    <col min="3336" max="3336" width="13.140625" style="75" customWidth="1"/>
    <col min="3337" max="3337" width="50" style="75" customWidth="1"/>
    <col min="3338" max="3584" width="9.140625" style="75"/>
    <col min="3585" max="3585" width="6" style="75" customWidth="1"/>
    <col min="3586" max="3586" width="48.85546875" style="75" customWidth="1"/>
    <col min="3587" max="3587" width="7.140625" style="75" customWidth="1"/>
    <col min="3588" max="3588" width="10.140625" style="75" customWidth="1"/>
    <col min="3589" max="3589" width="10.42578125" style="75" customWidth="1"/>
    <col min="3590" max="3590" width="11.5703125" style="75" customWidth="1"/>
    <col min="3591" max="3591" width="7" style="75" customWidth="1"/>
    <col min="3592" max="3592" width="13.140625" style="75" customWidth="1"/>
    <col min="3593" max="3593" width="50" style="75" customWidth="1"/>
    <col min="3594" max="3840" width="9.140625" style="75"/>
    <col min="3841" max="3841" width="6" style="75" customWidth="1"/>
    <col min="3842" max="3842" width="48.85546875" style="75" customWidth="1"/>
    <col min="3843" max="3843" width="7.140625" style="75" customWidth="1"/>
    <col min="3844" max="3844" width="10.140625" style="75" customWidth="1"/>
    <col min="3845" max="3845" width="10.42578125" style="75" customWidth="1"/>
    <col min="3846" max="3846" width="11.5703125" style="75" customWidth="1"/>
    <col min="3847" max="3847" width="7" style="75" customWidth="1"/>
    <col min="3848" max="3848" width="13.140625" style="75" customWidth="1"/>
    <col min="3849" max="3849" width="50" style="75" customWidth="1"/>
    <col min="3850" max="4096" width="9.140625" style="75"/>
    <col min="4097" max="4097" width="6" style="75" customWidth="1"/>
    <col min="4098" max="4098" width="48.85546875" style="75" customWidth="1"/>
    <col min="4099" max="4099" width="7.140625" style="75" customWidth="1"/>
    <col min="4100" max="4100" width="10.140625" style="75" customWidth="1"/>
    <col min="4101" max="4101" width="10.42578125" style="75" customWidth="1"/>
    <col min="4102" max="4102" width="11.5703125" style="75" customWidth="1"/>
    <col min="4103" max="4103" width="7" style="75" customWidth="1"/>
    <col min="4104" max="4104" width="13.140625" style="75" customWidth="1"/>
    <col min="4105" max="4105" width="50" style="75" customWidth="1"/>
    <col min="4106" max="4352" width="9.140625" style="75"/>
    <col min="4353" max="4353" width="6" style="75" customWidth="1"/>
    <col min="4354" max="4354" width="48.85546875" style="75" customWidth="1"/>
    <col min="4355" max="4355" width="7.140625" style="75" customWidth="1"/>
    <col min="4356" max="4356" width="10.140625" style="75" customWidth="1"/>
    <col min="4357" max="4357" width="10.42578125" style="75" customWidth="1"/>
    <col min="4358" max="4358" width="11.5703125" style="75" customWidth="1"/>
    <col min="4359" max="4359" width="7" style="75" customWidth="1"/>
    <col min="4360" max="4360" width="13.140625" style="75" customWidth="1"/>
    <col min="4361" max="4361" width="50" style="75" customWidth="1"/>
    <col min="4362" max="4608" width="9.140625" style="75"/>
    <col min="4609" max="4609" width="6" style="75" customWidth="1"/>
    <col min="4610" max="4610" width="48.85546875" style="75" customWidth="1"/>
    <col min="4611" max="4611" width="7.140625" style="75" customWidth="1"/>
    <col min="4612" max="4612" width="10.140625" style="75" customWidth="1"/>
    <col min="4613" max="4613" width="10.42578125" style="75" customWidth="1"/>
    <col min="4614" max="4614" width="11.5703125" style="75" customWidth="1"/>
    <col min="4615" max="4615" width="7" style="75" customWidth="1"/>
    <col min="4616" max="4616" width="13.140625" style="75" customWidth="1"/>
    <col min="4617" max="4617" width="50" style="75" customWidth="1"/>
    <col min="4618" max="4864" width="9.140625" style="75"/>
    <col min="4865" max="4865" width="6" style="75" customWidth="1"/>
    <col min="4866" max="4866" width="48.85546875" style="75" customWidth="1"/>
    <col min="4867" max="4867" width="7.140625" style="75" customWidth="1"/>
    <col min="4868" max="4868" width="10.140625" style="75" customWidth="1"/>
    <col min="4869" max="4869" width="10.42578125" style="75" customWidth="1"/>
    <col min="4870" max="4870" width="11.5703125" style="75" customWidth="1"/>
    <col min="4871" max="4871" width="7" style="75" customWidth="1"/>
    <col min="4872" max="4872" width="13.140625" style="75" customWidth="1"/>
    <col min="4873" max="4873" width="50" style="75" customWidth="1"/>
    <col min="4874" max="5120" width="9.140625" style="75"/>
    <col min="5121" max="5121" width="6" style="75" customWidth="1"/>
    <col min="5122" max="5122" width="48.85546875" style="75" customWidth="1"/>
    <col min="5123" max="5123" width="7.140625" style="75" customWidth="1"/>
    <col min="5124" max="5124" width="10.140625" style="75" customWidth="1"/>
    <col min="5125" max="5125" width="10.42578125" style="75" customWidth="1"/>
    <col min="5126" max="5126" width="11.5703125" style="75" customWidth="1"/>
    <col min="5127" max="5127" width="7" style="75" customWidth="1"/>
    <col min="5128" max="5128" width="13.140625" style="75" customWidth="1"/>
    <col min="5129" max="5129" width="50" style="75" customWidth="1"/>
    <col min="5130" max="5376" width="9.140625" style="75"/>
    <col min="5377" max="5377" width="6" style="75" customWidth="1"/>
    <col min="5378" max="5378" width="48.85546875" style="75" customWidth="1"/>
    <col min="5379" max="5379" width="7.140625" style="75" customWidth="1"/>
    <col min="5380" max="5380" width="10.140625" style="75" customWidth="1"/>
    <col min="5381" max="5381" width="10.42578125" style="75" customWidth="1"/>
    <col min="5382" max="5382" width="11.5703125" style="75" customWidth="1"/>
    <col min="5383" max="5383" width="7" style="75" customWidth="1"/>
    <col min="5384" max="5384" width="13.140625" style="75" customWidth="1"/>
    <col min="5385" max="5385" width="50" style="75" customWidth="1"/>
    <col min="5386" max="5632" width="9.140625" style="75"/>
    <col min="5633" max="5633" width="6" style="75" customWidth="1"/>
    <col min="5634" max="5634" width="48.85546875" style="75" customWidth="1"/>
    <col min="5635" max="5635" width="7.140625" style="75" customWidth="1"/>
    <col min="5636" max="5636" width="10.140625" style="75" customWidth="1"/>
    <col min="5637" max="5637" width="10.42578125" style="75" customWidth="1"/>
    <col min="5638" max="5638" width="11.5703125" style="75" customWidth="1"/>
    <col min="5639" max="5639" width="7" style="75" customWidth="1"/>
    <col min="5640" max="5640" width="13.140625" style="75" customWidth="1"/>
    <col min="5641" max="5641" width="50" style="75" customWidth="1"/>
    <col min="5642" max="5888" width="9.140625" style="75"/>
    <col min="5889" max="5889" width="6" style="75" customWidth="1"/>
    <col min="5890" max="5890" width="48.85546875" style="75" customWidth="1"/>
    <col min="5891" max="5891" width="7.140625" style="75" customWidth="1"/>
    <col min="5892" max="5892" width="10.140625" style="75" customWidth="1"/>
    <col min="5893" max="5893" width="10.42578125" style="75" customWidth="1"/>
    <col min="5894" max="5894" width="11.5703125" style="75" customWidth="1"/>
    <col min="5895" max="5895" width="7" style="75" customWidth="1"/>
    <col min="5896" max="5896" width="13.140625" style="75" customWidth="1"/>
    <col min="5897" max="5897" width="50" style="75" customWidth="1"/>
    <col min="5898" max="6144" width="9.140625" style="75"/>
    <col min="6145" max="6145" width="6" style="75" customWidth="1"/>
    <col min="6146" max="6146" width="48.85546875" style="75" customWidth="1"/>
    <col min="6147" max="6147" width="7.140625" style="75" customWidth="1"/>
    <col min="6148" max="6148" width="10.140625" style="75" customWidth="1"/>
    <col min="6149" max="6149" width="10.42578125" style="75" customWidth="1"/>
    <col min="6150" max="6150" width="11.5703125" style="75" customWidth="1"/>
    <col min="6151" max="6151" width="7" style="75" customWidth="1"/>
    <col min="6152" max="6152" width="13.140625" style="75" customWidth="1"/>
    <col min="6153" max="6153" width="50" style="75" customWidth="1"/>
    <col min="6154" max="6400" width="9.140625" style="75"/>
    <col min="6401" max="6401" width="6" style="75" customWidth="1"/>
    <col min="6402" max="6402" width="48.85546875" style="75" customWidth="1"/>
    <col min="6403" max="6403" width="7.140625" style="75" customWidth="1"/>
    <col min="6404" max="6404" width="10.140625" style="75" customWidth="1"/>
    <col min="6405" max="6405" width="10.42578125" style="75" customWidth="1"/>
    <col min="6406" max="6406" width="11.5703125" style="75" customWidth="1"/>
    <col min="6407" max="6407" width="7" style="75" customWidth="1"/>
    <col min="6408" max="6408" width="13.140625" style="75" customWidth="1"/>
    <col min="6409" max="6409" width="50" style="75" customWidth="1"/>
    <col min="6410" max="6656" width="9.140625" style="75"/>
    <col min="6657" max="6657" width="6" style="75" customWidth="1"/>
    <col min="6658" max="6658" width="48.85546875" style="75" customWidth="1"/>
    <col min="6659" max="6659" width="7.140625" style="75" customWidth="1"/>
    <col min="6660" max="6660" width="10.140625" style="75" customWidth="1"/>
    <col min="6661" max="6661" width="10.42578125" style="75" customWidth="1"/>
    <col min="6662" max="6662" width="11.5703125" style="75" customWidth="1"/>
    <col min="6663" max="6663" width="7" style="75" customWidth="1"/>
    <col min="6664" max="6664" width="13.140625" style="75" customWidth="1"/>
    <col min="6665" max="6665" width="50" style="75" customWidth="1"/>
    <col min="6666" max="6912" width="9.140625" style="75"/>
    <col min="6913" max="6913" width="6" style="75" customWidth="1"/>
    <col min="6914" max="6914" width="48.85546875" style="75" customWidth="1"/>
    <col min="6915" max="6915" width="7.140625" style="75" customWidth="1"/>
    <col min="6916" max="6916" width="10.140625" style="75" customWidth="1"/>
    <col min="6917" max="6917" width="10.42578125" style="75" customWidth="1"/>
    <col min="6918" max="6918" width="11.5703125" style="75" customWidth="1"/>
    <col min="6919" max="6919" width="7" style="75" customWidth="1"/>
    <col min="6920" max="6920" width="13.140625" style="75" customWidth="1"/>
    <col min="6921" max="6921" width="50" style="75" customWidth="1"/>
    <col min="6922" max="7168" width="9.140625" style="75"/>
    <col min="7169" max="7169" width="6" style="75" customWidth="1"/>
    <col min="7170" max="7170" width="48.85546875" style="75" customWidth="1"/>
    <col min="7171" max="7171" width="7.140625" style="75" customWidth="1"/>
    <col min="7172" max="7172" width="10.140625" style="75" customWidth="1"/>
    <col min="7173" max="7173" width="10.42578125" style="75" customWidth="1"/>
    <col min="7174" max="7174" width="11.5703125" style="75" customWidth="1"/>
    <col min="7175" max="7175" width="7" style="75" customWidth="1"/>
    <col min="7176" max="7176" width="13.140625" style="75" customWidth="1"/>
    <col min="7177" max="7177" width="50" style="75" customWidth="1"/>
    <col min="7178" max="7424" width="9.140625" style="75"/>
    <col min="7425" max="7425" width="6" style="75" customWidth="1"/>
    <col min="7426" max="7426" width="48.85546875" style="75" customWidth="1"/>
    <col min="7427" max="7427" width="7.140625" style="75" customWidth="1"/>
    <col min="7428" max="7428" width="10.140625" style="75" customWidth="1"/>
    <col min="7429" max="7429" width="10.42578125" style="75" customWidth="1"/>
    <col min="7430" max="7430" width="11.5703125" style="75" customWidth="1"/>
    <col min="7431" max="7431" width="7" style="75" customWidth="1"/>
    <col min="7432" max="7432" width="13.140625" style="75" customWidth="1"/>
    <col min="7433" max="7433" width="50" style="75" customWidth="1"/>
    <col min="7434" max="7680" width="9.140625" style="75"/>
    <col min="7681" max="7681" width="6" style="75" customWidth="1"/>
    <col min="7682" max="7682" width="48.85546875" style="75" customWidth="1"/>
    <col min="7683" max="7683" width="7.140625" style="75" customWidth="1"/>
    <col min="7684" max="7684" width="10.140625" style="75" customWidth="1"/>
    <col min="7685" max="7685" width="10.42578125" style="75" customWidth="1"/>
    <col min="7686" max="7686" width="11.5703125" style="75" customWidth="1"/>
    <col min="7687" max="7687" width="7" style="75" customWidth="1"/>
    <col min="7688" max="7688" width="13.140625" style="75" customWidth="1"/>
    <col min="7689" max="7689" width="50" style="75" customWidth="1"/>
    <col min="7690" max="7936" width="9.140625" style="75"/>
    <col min="7937" max="7937" width="6" style="75" customWidth="1"/>
    <col min="7938" max="7938" width="48.85546875" style="75" customWidth="1"/>
    <col min="7939" max="7939" width="7.140625" style="75" customWidth="1"/>
    <col min="7940" max="7940" width="10.140625" style="75" customWidth="1"/>
    <col min="7941" max="7941" width="10.42578125" style="75" customWidth="1"/>
    <col min="7942" max="7942" width="11.5703125" style="75" customWidth="1"/>
    <col min="7943" max="7943" width="7" style="75" customWidth="1"/>
    <col min="7944" max="7944" width="13.140625" style="75" customWidth="1"/>
    <col min="7945" max="7945" width="50" style="75" customWidth="1"/>
    <col min="7946" max="8192" width="9.140625" style="75"/>
    <col min="8193" max="8193" width="6" style="75" customWidth="1"/>
    <col min="8194" max="8194" width="48.85546875" style="75" customWidth="1"/>
    <col min="8195" max="8195" width="7.140625" style="75" customWidth="1"/>
    <col min="8196" max="8196" width="10.140625" style="75" customWidth="1"/>
    <col min="8197" max="8197" width="10.42578125" style="75" customWidth="1"/>
    <col min="8198" max="8198" width="11.5703125" style="75" customWidth="1"/>
    <col min="8199" max="8199" width="7" style="75" customWidth="1"/>
    <col min="8200" max="8200" width="13.140625" style="75" customWidth="1"/>
    <col min="8201" max="8201" width="50" style="75" customWidth="1"/>
    <col min="8202" max="8448" width="9.140625" style="75"/>
    <col min="8449" max="8449" width="6" style="75" customWidth="1"/>
    <col min="8450" max="8450" width="48.85546875" style="75" customWidth="1"/>
    <col min="8451" max="8451" width="7.140625" style="75" customWidth="1"/>
    <col min="8452" max="8452" width="10.140625" style="75" customWidth="1"/>
    <col min="8453" max="8453" width="10.42578125" style="75" customWidth="1"/>
    <col min="8454" max="8454" width="11.5703125" style="75" customWidth="1"/>
    <col min="8455" max="8455" width="7" style="75" customWidth="1"/>
    <col min="8456" max="8456" width="13.140625" style="75" customWidth="1"/>
    <col min="8457" max="8457" width="50" style="75" customWidth="1"/>
    <col min="8458" max="8704" width="9.140625" style="75"/>
    <col min="8705" max="8705" width="6" style="75" customWidth="1"/>
    <col min="8706" max="8706" width="48.85546875" style="75" customWidth="1"/>
    <col min="8707" max="8707" width="7.140625" style="75" customWidth="1"/>
    <col min="8708" max="8708" width="10.140625" style="75" customWidth="1"/>
    <col min="8709" max="8709" width="10.42578125" style="75" customWidth="1"/>
    <col min="8710" max="8710" width="11.5703125" style="75" customWidth="1"/>
    <col min="8711" max="8711" width="7" style="75" customWidth="1"/>
    <col min="8712" max="8712" width="13.140625" style="75" customWidth="1"/>
    <col min="8713" max="8713" width="50" style="75" customWidth="1"/>
    <col min="8714" max="8960" width="9.140625" style="75"/>
    <col min="8961" max="8961" width="6" style="75" customWidth="1"/>
    <col min="8962" max="8962" width="48.85546875" style="75" customWidth="1"/>
    <col min="8963" max="8963" width="7.140625" style="75" customWidth="1"/>
    <col min="8964" max="8964" width="10.140625" style="75" customWidth="1"/>
    <col min="8965" max="8965" width="10.42578125" style="75" customWidth="1"/>
    <col min="8966" max="8966" width="11.5703125" style="75" customWidth="1"/>
    <col min="8967" max="8967" width="7" style="75" customWidth="1"/>
    <col min="8968" max="8968" width="13.140625" style="75" customWidth="1"/>
    <col min="8969" max="8969" width="50" style="75" customWidth="1"/>
    <col min="8970" max="9216" width="9.140625" style="75"/>
    <col min="9217" max="9217" width="6" style="75" customWidth="1"/>
    <col min="9218" max="9218" width="48.85546875" style="75" customWidth="1"/>
    <col min="9219" max="9219" width="7.140625" style="75" customWidth="1"/>
    <col min="9220" max="9220" width="10.140625" style="75" customWidth="1"/>
    <col min="9221" max="9221" width="10.42578125" style="75" customWidth="1"/>
    <col min="9222" max="9222" width="11.5703125" style="75" customWidth="1"/>
    <col min="9223" max="9223" width="7" style="75" customWidth="1"/>
    <col min="9224" max="9224" width="13.140625" style="75" customWidth="1"/>
    <col min="9225" max="9225" width="50" style="75" customWidth="1"/>
    <col min="9226" max="9472" width="9.140625" style="75"/>
    <col min="9473" max="9473" width="6" style="75" customWidth="1"/>
    <col min="9474" max="9474" width="48.85546875" style="75" customWidth="1"/>
    <col min="9475" max="9475" width="7.140625" style="75" customWidth="1"/>
    <col min="9476" max="9476" width="10.140625" style="75" customWidth="1"/>
    <col min="9477" max="9477" width="10.42578125" style="75" customWidth="1"/>
    <col min="9478" max="9478" width="11.5703125" style="75" customWidth="1"/>
    <col min="9479" max="9479" width="7" style="75" customWidth="1"/>
    <col min="9480" max="9480" width="13.140625" style="75" customWidth="1"/>
    <col min="9481" max="9481" width="50" style="75" customWidth="1"/>
    <col min="9482" max="9728" width="9.140625" style="75"/>
    <col min="9729" max="9729" width="6" style="75" customWidth="1"/>
    <col min="9730" max="9730" width="48.85546875" style="75" customWidth="1"/>
    <col min="9731" max="9731" width="7.140625" style="75" customWidth="1"/>
    <col min="9732" max="9732" width="10.140625" style="75" customWidth="1"/>
    <col min="9733" max="9733" width="10.42578125" style="75" customWidth="1"/>
    <col min="9734" max="9734" width="11.5703125" style="75" customWidth="1"/>
    <col min="9735" max="9735" width="7" style="75" customWidth="1"/>
    <col min="9736" max="9736" width="13.140625" style="75" customWidth="1"/>
    <col min="9737" max="9737" width="50" style="75" customWidth="1"/>
    <col min="9738" max="9984" width="9.140625" style="75"/>
    <col min="9985" max="9985" width="6" style="75" customWidth="1"/>
    <col min="9986" max="9986" width="48.85546875" style="75" customWidth="1"/>
    <col min="9987" max="9987" width="7.140625" style="75" customWidth="1"/>
    <col min="9988" max="9988" width="10.140625" style="75" customWidth="1"/>
    <col min="9989" max="9989" width="10.42578125" style="75" customWidth="1"/>
    <col min="9990" max="9990" width="11.5703125" style="75" customWidth="1"/>
    <col min="9991" max="9991" width="7" style="75" customWidth="1"/>
    <col min="9992" max="9992" width="13.140625" style="75" customWidth="1"/>
    <col min="9993" max="9993" width="50" style="75" customWidth="1"/>
    <col min="9994" max="10240" width="9.140625" style="75"/>
    <col min="10241" max="10241" width="6" style="75" customWidth="1"/>
    <col min="10242" max="10242" width="48.85546875" style="75" customWidth="1"/>
    <col min="10243" max="10243" width="7.140625" style="75" customWidth="1"/>
    <col min="10244" max="10244" width="10.140625" style="75" customWidth="1"/>
    <col min="10245" max="10245" width="10.42578125" style="75" customWidth="1"/>
    <col min="10246" max="10246" width="11.5703125" style="75" customWidth="1"/>
    <col min="10247" max="10247" width="7" style="75" customWidth="1"/>
    <col min="10248" max="10248" width="13.140625" style="75" customWidth="1"/>
    <col min="10249" max="10249" width="50" style="75" customWidth="1"/>
    <col min="10250" max="10496" width="9.140625" style="75"/>
    <col min="10497" max="10497" width="6" style="75" customWidth="1"/>
    <col min="10498" max="10498" width="48.85546875" style="75" customWidth="1"/>
    <col min="10499" max="10499" width="7.140625" style="75" customWidth="1"/>
    <col min="10500" max="10500" width="10.140625" style="75" customWidth="1"/>
    <col min="10501" max="10501" width="10.42578125" style="75" customWidth="1"/>
    <col min="10502" max="10502" width="11.5703125" style="75" customWidth="1"/>
    <col min="10503" max="10503" width="7" style="75" customWidth="1"/>
    <col min="10504" max="10504" width="13.140625" style="75" customWidth="1"/>
    <col min="10505" max="10505" width="50" style="75" customWidth="1"/>
    <col min="10506" max="10752" width="9.140625" style="75"/>
    <col min="10753" max="10753" width="6" style="75" customWidth="1"/>
    <col min="10754" max="10754" width="48.85546875" style="75" customWidth="1"/>
    <col min="10755" max="10755" width="7.140625" style="75" customWidth="1"/>
    <col min="10756" max="10756" width="10.140625" style="75" customWidth="1"/>
    <col min="10757" max="10757" width="10.42578125" style="75" customWidth="1"/>
    <col min="10758" max="10758" width="11.5703125" style="75" customWidth="1"/>
    <col min="10759" max="10759" width="7" style="75" customWidth="1"/>
    <col min="10760" max="10760" width="13.140625" style="75" customWidth="1"/>
    <col min="10761" max="10761" width="50" style="75" customWidth="1"/>
    <col min="10762" max="11008" width="9.140625" style="75"/>
    <col min="11009" max="11009" width="6" style="75" customWidth="1"/>
    <col min="11010" max="11010" width="48.85546875" style="75" customWidth="1"/>
    <col min="11011" max="11011" width="7.140625" style="75" customWidth="1"/>
    <col min="11012" max="11012" width="10.140625" style="75" customWidth="1"/>
    <col min="11013" max="11013" width="10.42578125" style="75" customWidth="1"/>
    <col min="11014" max="11014" width="11.5703125" style="75" customWidth="1"/>
    <col min="11015" max="11015" width="7" style="75" customWidth="1"/>
    <col min="11016" max="11016" width="13.140625" style="75" customWidth="1"/>
    <col min="11017" max="11017" width="50" style="75" customWidth="1"/>
    <col min="11018" max="11264" width="9.140625" style="75"/>
    <col min="11265" max="11265" width="6" style="75" customWidth="1"/>
    <col min="11266" max="11266" width="48.85546875" style="75" customWidth="1"/>
    <col min="11267" max="11267" width="7.140625" style="75" customWidth="1"/>
    <col min="11268" max="11268" width="10.140625" style="75" customWidth="1"/>
    <col min="11269" max="11269" width="10.42578125" style="75" customWidth="1"/>
    <col min="11270" max="11270" width="11.5703125" style="75" customWidth="1"/>
    <col min="11271" max="11271" width="7" style="75" customWidth="1"/>
    <col min="11272" max="11272" width="13.140625" style="75" customWidth="1"/>
    <col min="11273" max="11273" width="50" style="75" customWidth="1"/>
    <col min="11274" max="11520" width="9.140625" style="75"/>
    <col min="11521" max="11521" width="6" style="75" customWidth="1"/>
    <col min="11522" max="11522" width="48.85546875" style="75" customWidth="1"/>
    <col min="11523" max="11523" width="7.140625" style="75" customWidth="1"/>
    <col min="11524" max="11524" width="10.140625" style="75" customWidth="1"/>
    <col min="11525" max="11525" width="10.42578125" style="75" customWidth="1"/>
    <col min="11526" max="11526" width="11.5703125" style="75" customWidth="1"/>
    <col min="11527" max="11527" width="7" style="75" customWidth="1"/>
    <col min="11528" max="11528" width="13.140625" style="75" customWidth="1"/>
    <col min="11529" max="11529" width="50" style="75" customWidth="1"/>
    <col min="11530" max="11776" width="9.140625" style="75"/>
    <col min="11777" max="11777" width="6" style="75" customWidth="1"/>
    <col min="11778" max="11778" width="48.85546875" style="75" customWidth="1"/>
    <col min="11779" max="11779" width="7.140625" style="75" customWidth="1"/>
    <col min="11780" max="11780" width="10.140625" style="75" customWidth="1"/>
    <col min="11781" max="11781" width="10.42578125" style="75" customWidth="1"/>
    <col min="11782" max="11782" width="11.5703125" style="75" customWidth="1"/>
    <col min="11783" max="11783" width="7" style="75" customWidth="1"/>
    <col min="11784" max="11784" width="13.140625" style="75" customWidth="1"/>
    <col min="11785" max="11785" width="50" style="75" customWidth="1"/>
    <col min="11786" max="12032" width="9.140625" style="75"/>
    <col min="12033" max="12033" width="6" style="75" customWidth="1"/>
    <col min="12034" max="12034" width="48.85546875" style="75" customWidth="1"/>
    <col min="12035" max="12035" width="7.140625" style="75" customWidth="1"/>
    <col min="12036" max="12036" width="10.140625" style="75" customWidth="1"/>
    <col min="12037" max="12037" width="10.42578125" style="75" customWidth="1"/>
    <col min="12038" max="12038" width="11.5703125" style="75" customWidth="1"/>
    <col min="12039" max="12039" width="7" style="75" customWidth="1"/>
    <col min="12040" max="12040" width="13.140625" style="75" customWidth="1"/>
    <col min="12041" max="12041" width="50" style="75" customWidth="1"/>
    <col min="12042" max="12288" width="9.140625" style="75"/>
    <col min="12289" max="12289" width="6" style="75" customWidth="1"/>
    <col min="12290" max="12290" width="48.85546875" style="75" customWidth="1"/>
    <col min="12291" max="12291" width="7.140625" style="75" customWidth="1"/>
    <col min="12292" max="12292" width="10.140625" style="75" customWidth="1"/>
    <col min="12293" max="12293" width="10.42578125" style="75" customWidth="1"/>
    <col min="12294" max="12294" width="11.5703125" style="75" customWidth="1"/>
    <col min="12295" max="12295" width="7" style="75" customWidth="1"/>
    <col min="12296" max="12296" width="13.140625" style="75" customWidth="1"/>
    <col min="12297" max="12297" width="50" style="75" customWidth="1"/>
    <col min="12298" max="12544" width="9.140625" style="75"/>
    <col min="12545" max="12545" width="6" style="75" customWidth="1"/>
    <col min="12546" max="12546" width="48.85546875" style="75" customWidth="1"/>
    <col min="12547" max="12547" width="7.140625" style="75" customWidth="1"/>
    <col min="12548" max="12548" width="10.140625" style="75" customWidth="1"/>
    <col min="12549" max="12549" width="10.42578125" style="75" customWidth="1"/>
    <col min="12550" max="12550" width="11.5703125" style="75" customWidth="1"/>
    <col min="12551" max="12551" width="7" style="75" customWidth="1"/>
    <col min="12552" max="12552" width="13.140625" style="75" customWidth="1"/>
    <col min="12553" max="12553" width="50" style="75" customWidth="1"/>
    <col min="12554" max="12800" width="9.140625" style="75"/>
    <col min="12801" max="12801" width="6" style="75" customWidth="1"/>
    <col min="12802" max="12802" width="48.85546875" style="75" customWidth="1"/>
    <col min="12803" max="12803" width="7.140625" style="75" customWidth="1"/>
    <col min="12804" max="12804" width="10.140625" style="75" customWidth="1"/>
    <col min="12805" max="12805" width="10.42578125" style="75" customWidth="1"/>
    <col min="12806" max="12806" width="11.5703125" style="75" customWidth="1"/>
    <col min="12807" max="12807" width="7" style="75" customWidth="1"/>
    <col min="12808" max="12808" width="13.140625" style="75" customWidth="1"/>
    <col min="12809" max="12809" width="50" style="75" customWidth="1"/>
    <col min="12810" max="13056" width="9.140625" style="75"/>
    <col min="13057" max="13057" width="6" style="75" customWidth="1"/>
    <col min="13058" max="13058" width="48.85546875" style="75" customWidth="1"/>
    <col min="13059" max="13059" width="7.140625" style="75" customWidth="1"/>
    <col min="13060" max="13060" width="10.140625" style="75" customWidth="1"/>
    <col min="13061" max="13061" width="10.42578125" style="75" customWidth="1"/>
    <col min="13062" max="13062" width="11.5703125" style="75" customWidth="1"/>
    <col min="13063" max="13063" width="7" style="75" customWidth="1"/>
    <col min="13064" max="13064" width="13.140625" style="75" customWidth="1"/>
    <col min="13065" max="13065" width="50" style="75" customWidth="1"/>
    <col min="13066" max="13312" width="9.140625" style="75"/>
    <col min="13313" max="13313" width="6" style="75" customWidth="1"/>
    <col min="13314" max="13314" width="48.85546875" style="75" customWidth="1"/>
    <col min="13315" max="13315" width="7.140625" style="75" customWidth="1"/>
    <col min="13316" max="13316" width="10.140625" style="75" customWidth="1"/>
    <col min="13317" max="13317" width="10.42578125" style="75" customWidth="1"/>
    <col min="13318" max="13318" width="11.5703125" style="75" customWidth="1"/>
    <col min="13319" max="13319" width="7" style="75" customWidth="1"/>
    <col min="13320" max="13320" width="13.140625" style="75" customWidth="1"/>
    <col min="13321" max="13321" width="50" style="75" customWidth="1"/>
    <col min="13322" max="13568" width="9.140625" style="75"/>
    <col min="13569" max="13569" width="6" style="75" customWidth="1"/>
    <col min="13570" max="13570" width="48.85546875" style="75" customWidth="1"/>
    <col min="13571" max="13571" width="7.140625" style="75" customWidth="1"/>
    <col min="13572" max="13572" width="10.140625" style="75" customWidth="1"/>
    <col min="13573" max="13573" width="10.42578125" style="75" customWidth="1"/>
    <col min="13574" max="13574" width="11.5703125" style="75" customWidth="1"/>
    <col min="13575" max="13575" width="7" style="75" customWidth="1"/>
    <col min="13576" max="13576" width="13.140625" style="75" customWidth="1"/>
    <col min="13577" max="13577" width="50" style="75" customWidth="1"/>
    <col min="13578" max="13824" width="9.140625" style="75"/>
    <col min="13825" max="13825" width="6" style="75" customWidth="1"/>
    <col min="13826" max="13826" width="48.85546875" style="75" customWidth="1"/>
    <col min="13827" max="13827" width="7.140625" style="75" customWidth="1"/>
    <col min="13828" max="13828" width="10.140625" style="75" customWidth="1"/>
    <col min="13829" max="13829" width="10.42578125" style="75" customWidth="1"/>
    <col min="13830" max="13830" width="11.5703125" style="75" customWidth="1"/>
    <col min="13831" max="13831" width="7" style="75" customWidth="1"/>
    <col min="13832" max="13832" width="13.140625" style="75" customWidth="1"/>
    <col min="13833" max="13833" width="50" style="75" customWidth="1"/>
    <col min="13834" max="14080" width="9.140625" style="75"/>
    <col min="14081" max="14081" width="6" style="75" customWidth="1"/>
    <col min="14082" max="14082" width="48.85546875" style="75" customWidth="1"/>
    <col min="14083" max="14083" width="7.140625" style="75" customWidth="1"/>
    <col min="14084" max="14084" width="10.140625" style="75" customWidth="1"/>
    <col min="14085" max="14085" width="10.42578125" style="75" customWidth="1"/>
    <col min="14086" max="14086" width="11.5703125" style="75" customWidth="1"/>
    <col min="14087" max="14087" width="7" style="75" customWidth="1"/>
    <col min="14088" max="14088" width="13.140625" style="75" customWidth="1"/>
    <col min="14089" max="14089" width="50" style="75" customWidth="1"/>
    <col min="14090" max="14336" width="9.140625" style="75"/>
    <col min="14337" max="14337" width="6" style="75" customWidth="1"/>
    <col min="14338" max="14338" width="48.85546875" style="75" customWidth="1"/>
    <col min="14339" max="14339" width="7.140625" style="75" customWidth="1"/>
    <col min="14340" max="14340" width="10.140625" style="75" customWidth="1"/>
    <col min="14341" max="14341" width="10.42578125" style="75" customWidth="1"/>
    <col min="14342" max="14342" width="11.5703125" style="75" customWidth="1"/>
    <col min="14343" max="14343" width="7" style="75" customWidth="1"/>
    <col min="14344" max="14344" width="13.140625" style="75" customWidth="1"/>
    <col min="14345" max="14345" width="50" style="75" customWidth="1"/>
    <col min="14346" max="14592" width="9.140625" style="75"/>
    <col min="14593" max="14593" width="6" style="75" customWidth="1"/>
    <col min="14594" max="14594" width="48.85546875" style="75" customWidth="1"/>
    <col min="14595" max="14595" width="7.140625" style="75" customWidth="1"/>
    <col min="14596" max="14596" width="10.140625" style="75" customWidth="1"/>
    <col min="14597" max="14597" width="10.42578125" style="75" customWidth="1"/>
    <col min="14598" max="14598" width="11.5703125" style="75" customWidth="1"/>
    <col min="14599" max="14599" width="7" style="75" customWidth="1"/>
    <col min="14600" max="14600" width="13.140625" style="75" customWidth="1"/>
    <col min="14601" max="14601" width="50" style="75" customWidth="1"/>
    <col min="14602" max="14848" width="9.140625" style="75"/>
    <col min="14849" max="14849" width="6" style="75" customWidth="1"/>
    <col min="14850" max="14850" width="48.85546875" style="75" customWidth="1"/>
    <col min="14851" max="14851" width="7.140625" style="75" customWidth="1"/>
    <col min="14852" max="14852" width="10.140625" style="75" customWidth="1"/>
    <col min="14853" max="14853" width="10.42578125" style="75" customWidth="1"/>
    <col min="14854" max="14854" width="11.5703125" style="75" customWidth="1"/>
    <col min="14855" max="14855" width="7" style="75" customWidth="1"/>
    <col min="14856" max="14856" width="13.140625" style="75" customWidth="1"/>
    <col min="14857" max="14857" width="50" style="75" customWidth="1"/>
    <col min="14858" max="15104" width="9.140625" style="75"/>
    <col min="15105" max="15105" width="6" style="75" customWidth="1"/>
    <col min="15106" max="15106" width="48.85546875" style="75" customWidth="1"/>
    <col min="15107" max="15107" width="7.140625" style="75" customWidth="1"/>
    <col min="15108" max="15108" width="10.140625" style="75" customWidth="1"/>
    <col min="15109" max="15109" width="10.42578125" style="75" customWidth="1"/>
    <col min="15110" max="15110" width="11.5703125" style="75" customWidth="1"/>
    <col min="15111" max="15111" width="7" style="75" customWidth="1"/>
    <col min="15112" max="15112" width="13.140625" style="75" customWidth="1"/>
    <col min="15113" max="15113" width="50" style="75" customWidth="1"/>
    <col min="15114" max="15360" width="9.140625" style="75"/>
    <col min="15361" max="15361" width="6" style="75" customWidth="1"/>
    <col min="15362" max="15362" width="48.85546875" style="75" customWidth="1"/>
    <col min="15363" max="15363" width="7.140625" style="75" customWidth="1"/>
    <col min="15364" max="15364" width="10.140625" style="75" customWidth="1"/>
    <col min="15365" max="15365" width="10.42578125" style="75" customWidth="1"/>
    <col min="15366" max="15366" width="11.5703125" style="75" customWidth="1"/>
    <col min="15367" max="15367" width="7" style="75" customWidth="1"/>
    <col min="15368" max="15368" width="13.140625" style="75" customWidth="1"/>
    <col min="15369" max="15369" width="50" style="75" customWidth="1"/>
    <col min="15370" max="15616" width="9.140625" style="75"/>
    <col min="15617" max="15617" width="6" style="75" customWidth="1"/>
    <col min="15618" max="15618" width="48.85546875" style="75" customWidth="1"/>
    <col min="15619" max="15619" width="7.140625" style="75" customWidth="1"/>
    <col min="15620" max="15620" width="10.140625" style="75" customWidth="1"/>
    <col min="15621" max="15621" width="10.42578125" style="75" customWidth="1"/>
    <col min="15622" max="15622" width="11.5703125" style="75" customWidth="1"/>
    <col min="15623" max="15623" width="7" style="75" customWidth="1"/>
    <col min="15624" max="15624" width="13.140625" style="75" customWidth="1"/>
    <col min="15625" max="15625" width="50" style="75" customWidth="1"/>
    <col min="15626" max="15872" width="9.140625" style="75"/>
    <col min="15873" max="15873" width="6" style="75" customWidth="1"/>
    <col min="15874" max="15874" width="48.85546875" style="75" customWidth="1"/>
    <col min="15875" max="15875" width="7.140625" style="75" customWidth="1"/>
    <col min="15876" max="15876" width="10.140625" style="75" customWidth="1"/>
    <col min="15877" max="15877" width="10.42578125" style="75" customWidth="1"/>
    <col min="15878" max="15878" width="11.5703125" style="75" customWidth="1"/>
    <col min="15879" max="15879" width="7" style="75" customWidth="1"/>
    <col min="15880" max="15880" width="13.140625" style="75" customWidth="1"/>
    <col min="15881" max="15881" width="50" style="75" customWidth="1"/>
    <col min="15882" max="16128" width="9.140625" style="75"/>
    <col min="16129" max="16129" width="6" style="75" customWidth="1"/>
    <col min="16130" max="16130" width="48.85546875" style="75" customWidth="1"/>
    <col min="16131" max="16131" width="7.140625" style="75" customWidth="1"/>
    <col min="16132" max="16132" width="10.140625" style="75" customWidth="1"/>
    <col min="16133" max="16133" width="10.42578125" style="75" customWidth="1"/>
    <col min="16134" max="16134" width="11.5703125" style="75" customWidth="1"/>
    <col min="16135" max="16135" width="7" style="75" customWidth="1"/>
    <col min="16136" max="16136" width="13.140625" style="75" customWidth="1"/>
    <col min="16137" max="16137" width="50" style="75" customWidth="1"/>
    <col min="16138" max="16384" width="9.140625" style="75"/>
  </cols>
  <sheetData>
    <row r="1" spans="1:8" ht="17.25" x14ac:dyDescent="0.2">
      <c r="A1" s="161" t="s">
        <v>126</v>
      </c>
      <c r="B1" s="93" t="s">
        <v>30</v>
      </c>
      <c r="C1" s="94" t="s">
        <v>31</v>
      </c>
      <c r="D1" s="93" t="s">
        <v>32</v>
      </c>
      <c r="E1" s="93" t="s">
        <v>33</v>
      </c>
      <c r="F1" s="93" t="s">
        <v>34</v>
      </c>
    </row>
    <row r="2" spans="1:8" ht="15.75" x14ac:dyDescent="0.2">
      <c r="A2" s="95"/>
      <c r="B2" s="76"/>
      <c r="C2" s="129"/>
      <c r="D2" s="77"/>
    </row>
    <row r="3" spans="1:8" ht="15" x14ac:dyDescent="0.2">
      <c r="A3" s="103" t="s">
        <v>127</v>
      </c>
      <c r="B3" s="104" t="s">
        <v>104</v>
      </c>
      <c r="C3" s="130"/>
      <c r="D3" s="105"/>
      <c r="E3" s="106"/>
      <c r="F3" s="107"/>
    </row>
    <row r="4" spans="1:8" ht="15" x14ac:dyDescent="0.2">
      <c r="A4" s="108"/>
      <c r="B4" s="109"/>
      <c r="C4" s="131"/>
      <c r="D4" s="110"/>
      <c r="E4" s="111"/>
      <c r="F4" s="112"/>
    </row>
    <row r="5" spans="1:8" ht="91.5" customHeight="1" x14ac:dyDescent="0.2">
      <c r="A5" s="154" t="s">
        <v>144</v>
      </c>
      <c r="B5" s="154"/>
      <c r="C5" s="154"/>
      <c r="D5" s="154"/>
      <c r="E5" s="154"/>
      <c r="F5" s="154"/>
      <c r="G5" s="162"/>
      <c r="H5" s="162"/>
    </row>
    <row r="6" spans="1:8" ht="33" customHeight="1" x14ac:dyDescent="0.2">
      <c r="A6" s="154" t="s">
        <v>145</v>
      </c>
      <c r="B6" s="154"/>
      <c r="C6" s="154"/>
      <c r="D6" s="154"/>
      <c r="E6" s="154"/>
      <c r="F6" s="154"/>
      <c r="G6" s="162"/>
      <c r="H6" s="162"/>
    </row>
    <row r="7" spans="1:8" ht="15" x14ac:dyDescent="0.2">
      <c r="A7" s="108"/>
      <c r="B7" s="109"/>
      <c r="C7" s="131"/>
      <c r="D7" s="110"/>
      <c r="E7" s="111"/>
      <c r="F7" s="112"/>
    </row>
    <row r="8" spans="1:8" ht="15" x14ac:dyDescent="0.2">
      <c r="A8" s="108" t="s">
        <v>96</v>
      </c>
      <c r="B8" s="109" t="s">
        <v>97</v>
      </c>
      <c r="C8" s="131"/>
      <c r="D8" s="110"/>
      <c r="E8" s="111"/>
      <c r="F8" s="112"/>
    </row>
    <row r="9" spans="1:8" ht="15" x14ac:dyDescent="0.2">
      <c r="A9" s="108"/>
      <c r="B9" s="109"/>
      <c r="C9" s="131"/>
      <c r="D9" s="110"/>
      <c r="E9" s="111"/>
      <c r="F9" s="112"/>
    </row>
    <row r="10" spans="1:8" ht="129" x14ac:dyDescent="0.2">
      <c r="A10" s="96">
        <v>1</v>
      </c>
      <c r="B10" s="109" t="s">
        <v>128</v>
      </c>
      <c r="C10" s="86"/>
      <c r="D10" s="113"/>
      <c r="E10" s="111"/>
      <c r="F10" s="111"/>
    </row>
    <row r="11" spans="1:8" x14ac:dyDescent="0.2">
      <c r="A11" s="96"/>
      <c r="B11" s="114" t="s">
        <v>98</v>
      </c>
      <c r="C11" s="86" t="s">
        <v>49</v>
      </c>
      <c r="D11" s="115">
        <v>72</v>
      </c>
      <c r="E11" s="111"/>
      <c r="F11" s="111">
        <f>D11*E11</f>
        <v>0</v>
      </c>
      <c r="G11" s="80"/>
    </row>
    <row r="12" spans="1:8" x14ac:dyDescent="0.2">
      <c r="A12" s="96"/>
      <c r="B12" s="114" t="s">
        <v>99</v>
      </c>
      <c r="C12" s="86" t="s">
        <v>49</v>
      </c>
      <c r="D12" s="115">
        <v>24</v>
      </c>
      <c r="E12" s="111"/>
      <c r="F12" s="111">
        <f>D12*E12</f>
        <v>0</v>
      </c>
    </row>
    <row r="13" spans="1:8" ht="15" x14ac:dyDescent="0.2">
      <c r="A13" s="96"/>
      <c r="B13" s="109"/>
      <c r="C13" s="86"/>
      <c r="D13" s="115"/>
      <c r="E13" s="111"/>
      <c r="F13" s="111">
        <f>D13*E13</f>
        <v>0</v>
      </c>
      <c r="H13" s="81"/>
    </row>
    <row r="14" spans="1:8" ht="26.65" customHeight="1" x14ac:dyDescent="0.2">
      <c r="A14" s="96">
        <v>2</v>
      </c>
      <c r="B14" s="88" t="s">
        <v>100</v>
      </c>
      <c r="C14" s="86" t="s">
        <v>39</v>
      </c>
      <c r="D14" s="115">
        <v>5</v>
      </c>
      <c r="E14" s="111"/>
      <c r="F14" s="111">
        <f>D14*E14</f>
        <v>0</v>
      </c>
      <c r="H14" s="81"/>
    </row>
    <row r="15" spans="1:8" x14ac:dyDescent="0.2">
      <c r="A15" s="96"/>
      <c r="B15" s="116"/>
      <c r="C15" s="86"/>
      <c r="D15" s="115"/>
      <c r="E15" s="111"/>
      <c r="F15" s="111"/>
      <c r="H15" s="81"/>
    </row>
    <row r="16" spans="1:8" ht="86.25" x14ac:dyDescent="0.2">
      <c r="A16" s="96">
        <v>3</v>
      </c>
      <c r="B16" s="117" t="s">
        <v>129</v>
      </c>
      <c r="C16" s="86" t="s">
        <v>39</v>
      </c>
      <c r="D16" s="115">
        <v>5</v>
      </c>
      <c r="E16" s="111"/>
      <c r="F16" s="111">
        <f>+ROUND(E16*D16,2)</f>
        <v>0</v>
      </c>
      <c r="H16" s="81"/>
    </row>
    <row r="17" spans="1:12" ht="15" x14ac:dyDescent="0.2">
      <c r="A17" s="97"/>
      <c r="B17" s="82"/>
      <c r="C17" s="86"/>
      <c r="D17" s="115"/>
      <c r="E17" s="111"/>
      <c r="F17" s="111"/>
      <c r="H17" s="81"/>
    </row>
    <row r="18" spans="1:12" ht="48.95" customHeight="1" x14ac:dyDescent="0.2">
      <c r="A18" s="96">
        <v>4</v>
      </c>
      <c r="B18" s="117" t="s">
        <v>130</v>
      </c>
      <c r="C18" s="86" t="s">
        <v>39</v>
      </c>
      <c r="D18" s="115">
        <v>5</v>
      </c>
      <c r="E18" s="111"/>
      <c r="F18" s="111">
        <f>+ROUND(E18*D18,2)</f>
        <v>0</v>
      </c>
      <c r="H18" s="81"/>
    </row>
    <row r="19" spans="1:12" x14ac:dyDescent="0.2">
      <c r="A19" s="96"/>
      <c r="B19" s="88"/>
      <c r="C19" s="75"/>
      <c r="D19" s="115"/>
      <c r="E19" s="75"/>
      <c r="F19" s="111"/>
    </row>
    <row r="20" spans="1:12" ht="66" customHeight="1" x14ac:dyDescent="0.2">
      <c r="A20" s="96">
        <v>5</v>
      </c>
      <c r="B20" s="109" t="s">
        <v>131</v>
      </c>
      <c r="C20" s="86" t="s">
        <v>101</v>
      </c>
      <c r="D20" s="115">
        <v>1</v>
      </c>
      <c r="E20" s="111"/>
      <c r="F20" s="111">
        <f>D20*E20</f>
        <v>0</v>
      </c>
      <c r="I20" s="79"/>
      <c r="J20" s="83"/>
      <c r="K20" s="84"/>
      <c r="L20" s="85"/>
    </row>
    <row r="21" spans="1:12" x14ac:dyDescent="0.2">
      <c r="A21" s="118"/>
      <c r="B21" s="119"/>
      <c r="C21" s="119"/>
      <c r="D21" s="119"/>
      <c r="E21" s="119"/>
      <c r="F21" s="119"/>
    </row>
    <row r="22" spans="1:12" ht="15" x14ac:dyDescent="0.2">
      <c r="A22" s="101"/>
      <c r="B22" s="102"/>
      <c r="C22" s="130"/>
      <c r="D22" s="102"/>
      <c r="E22" s="120" t="s">
        <v>102</v>
      </c>
      <c r="F22" s="121">
        <f>SUM(F10:F21)</f>
        <v>0</v>
      </c>
    </row>
    <row r="23" spans="1:12" ht="15" x14ac:dyDescent="0.2">
      <c r="A23" s="96"/>
      <c r="B23" s="78"/>
      <c r="C23" s="131"/>
      <c r="D23" s="78"/>
      <c r="E23" s="122"/>
      <c r="F23" s="111"/>
    </row>
    <row r="24" spans="1:12" ht="15" x14ac:dyDescent="0.2">
      <c r="A24" s="108" t="s">
        <v>103</v>
      </c>
      <c r="B24" s="109" t="s">
        <v>104</v>
      </c>
      <c r="C24" s="86"/>
      <c r="D24" s="115"/>
      <c r="E24" s="111"/>
      <c r="F24" s="111"/>
    </row>
    <row r="25" spans="1:12" ht="15" x14ac:dyDescent="0.2">
      <c r="A25" s="108"/>
      <c r="B25" s="109"/>
      <c r="C25" s="86"/>
      <c r="D25" s="115"/>
      <c r="E25" s="123"/>
      <c r="F25" s="111"/>
    </row>
    <row r="26" spans="1:12" ht="114.75" x14ac:dyDescent="0.25">
      <c r="A26" s="98">
        <v>1</v>
      </c>
      <c r="B26" s="109" t="s">
        <v>132</v>
      </c>
      <c r="C26" s="132"/>
      <c r="D26" s="115"/>
      <c r="E26" s="123"/>
      <c r="F26" s="123"/>
    </row>
    <row r="27" spans="1:12" x14ac:dyDescent="0.2">
      <c r="A27" s="96"/>
      <c r="B27" s="88" t="s">
        <v>105</v>
      </c>
      <c r="C27" s="86" t="s">
        <v>49</v>
      </c>
      <c r="D27" s="115">
        <v>82</v>
      </c>
      <c r="E27" s="123"/>
      <c r="F27" s="123"/>
    </row>
    <row r="28" spans="1:12" x14ac:dyDescent="0.2">
      <c r="A28" s="96"/>
      <c r="B28" s="88" t="s">
        <v>106</v>
      </c>
      <c r="C28" s="86" t="s">
        <v>49</v>
      </c>
      <c r="D28" s="115">
        <v>23</v>
      </c>
      <c r="E28" s="123"/>
      <c r="F28" s="123"/>
    </row>
    <row r="29" spans="1:12" x14ac:dyDescent="0.2">
      <c r="A29" s="96"/>
      <c r="B29" s="88"/>
      <c r="C29" s="86"/>
      <c r="D29" s="115"/>
      <c r="E29" s="123"/>
      <c r="F29" s="123"/>
    </row>
    <row r="30" spans="1:12" ht="43.5" x14ac:dyDescent="0.2">
      <c r="A30" s="96">
        <v>2</v>
      </c>
      <c r="B30" s="109" t="s">
        <v>133</v>
      </c>
      <c r="C30" s="86" t="s">
        <v>101</v>
      </c>
      <c r="D30" s="115">
        <v>1</v>
      </c>
      <c r="E30" s="123"/>
      <c r="F30" s="123"/>
    </row>
    <row r="31" spans="1:12" x14ac:dyDescent="0.2">
      <c r="A31" s="96"/>
      <c r="B31" s="88"/>
      <c r="C31" s="86"/>
      <c r="D31" s="115"/>
      <c r="E31" s="123"/>
      <c r="F31" s="123"/>
    </row>
    <row r="32" spans="1:12" ht="72" x14ac:dyDescent="0.25">
      <c r="A32" s="98">
        <v>3</v>
      </c>
      <c r="B32" s="109" t="s">
        <v>134</v>
      </c>
      <c r="C32" s="133"/>
      <c r="D32" s="115"/>
      <c r="E32" s="123"/>
      <c r="F32" s="123"/>
    </row>
    <row r="33" spans="1:6" x14ac:dyDescent="0.2">
      <c r="B33" s="88" t="s">
        <v>107</v>
      </c>
      <c r="C33" s="86" t="s">
        <v>49</v>
      </c>
      <c r="D33" s="115">
        <v>25</v>
      </c>
      <c r="E33" s="123"/>
      <c r="F33" s="123"/>
    </row>
    <row r="34" spans="1:6" x14ac:dyDescent="0.2">
      <c r="B34" s="88" t="s">
        <v>108</v>
      </c>
      <c r="C34" s="86" t="s">
        <v>75</v>
      </c>
      <c r="D34" s="115">
        <v>1</v>
      </c>
      <c r="E34" s="123"/>
      <c r="F34" s="123"/>
    </row>
    <row r="35" spans="1:6" x14ac:dyDescent="0.2">
      <c r="B35" s="88" t="s">
        <v>109</v>
      </c>
      <c r="C35" s="86" t="s">
        <v>75</v>
      </c>
      <c r="D35" s="115">
        <v>1</v>
      </c>
      <c r="E35" s="123"/>
      <c r="F35" s="123"/>
    </row>
    <row r="36" spans="1:6" x14ac:dyDescent="0.2">
      <c r="B36" s="88" t="s">
        <v>110</v>
      </c>
      <c r="C36" s="86" t="s">
        <v>75</v>
      </c>
      <c r="D36" s="115">
        <v>1</v>
      </c>
      <c r="E36" s="123"/>
      <c r="F36" s="123"/>
    </row>
    <row r="37" spans="1:6" ht="15" x14ac:dyDescent="0.25">
      <c r="B37" s="88"/>
      <c r="C37" s="133"/>
      <c r="D37" s="115"/>
      <c r="E37" s="123"/>
      <c r="F37" s="123"/>
    </row>
    <row r="38" spans="1:6" x14ac:dyDescent="0.2">
      <c r="A38" s="96">
        <v>4</v>
      </c>
      <c r="B38" s="124" t="s">
        <v>111</v>
      </c>
      <c r="C38" s="86" t="s">
        <v>101</v>
      </c>
      <c r="D38" s="115">
        <v>1</v>
      </c>
      <c r="E38" s="123"/>
      <c r="F38" s="123"/>
    </row>
    <row r="39" spans="1:6" x14ac:dyDescent="0.2">
      <c r="A39" s="96"/>
      <c r="B39" s="88"/>
      <c r="C39" s="86"/>
      <c r="D39" s="115"/>
      <c r="E39" s="123"/>
      <c r="F39" s="123"/>
    </row>
    <row r="40" spans="1:6" ht="117.75" customHeight="1" x14ac:dyDescent="0.2">
      <c r="A40" s="98">
        <v>5</v>
      </c>
      <c r="B40" s="88" t="s">
        <v>112</v>
      </c>
      <c r="C40" s="86" t="s">
        <v>75</v>
      </c>
      <c r="D40" s="115">
        <v>1</v>
      </c>
      <c r="E40" s="123"/>
      <c r="F40" s="123"/>
    </row>
    <row r="41" spans="1:6" ht="15" x14ac:dyDescent="0.2">
      <c r="B41" s="109"/>
      <c r="C41" s="86"/>
      <c r="D41" s="115"/>
      <c r="E41" s="123"/>
      <c r="F41" s="123"/>
    </row>
    <row r="42" spans="1:6" ht="99.75" x14ac:dyDescent="0.2">
      <c r="A42" s="98">
        <v>6</v>
      </c>
      <c r="B42" s="88" t="s">
        <v>113</v>
      </c>
      <c r="C42" s="86" t="s">
        <v>75</v>
      </c>
      <c r="D42" s="115">
        <v>1</v>
      </c>
      <c r="E42" s="123"/>
      <c r="F42" s="123"/>
    </row>
    <row r="43" spans="1:6" x14ac:dyDescent="0.2">
      <c r="A43" s="96"/>
      <c r="B43" s="88"/>
      <c r="C43" s="86"/>
      <c r="D43" s="115"/>
      <c r="E43" s="123"/>
      <c r="F43" s="123"/>
    </row>
    <row r="44" spans="1:6" ht="70.5" customHeight="1" x14ac:dyDescent="0.2">
      <c r="A44" s="98">
        <v>7</v>
      </c>
      <c r="B44" s="109" t="s">
        <v>135</v>
      </c>
      <c r="C44" s="86" t="s">
        <v>101</v>
      </c>
      <c r="D44" s="115">
        <v>1</v>
      </c>
      <c r="E44" s="123"/>
      <c r="F44" s="123"/>
    </row>
    <row r="45" spans="1:6" ht="15" x14ac:dyDescent="0.2">
      <c r="B45" s="109"/>
      <c r="C45" s="86"/>
      <c r="D45" s="115"/>
      <c r="E45" s="123"/>
      <c r="F45" s="123"/>
    </row>
    <row r="46" spans="1:6" ht="50.25" customHeight="1" x14ac:dyDescent="0.2">
      <c r="A46" s="98">
        <f>+A44+1</f>
        <v>8</v>
      </c>
      <c r="B46" s="88" t="s">
        <v>142</v>
      </c>
      <c r="C46" s="86" t="s">
        <v>101</v>
      </c>
      <c r="D46" s="115">
        <v>1</v>
      </c>
      <c r="E46" s="123"/>
      <c r="F46" s="123">
        <f t="shared" ref="F46" si="0">D46*E46</f>
        <v>0</v>
      </c>
    </row>
    <row r="47" spans="1:6" x14ac:dyDescent="0.2">
      <c r="B47" s="88"/>
      <c r="C47" s="86"/>
      <c r="D47" s="115"/>
      <c r="E47" s="123"/>
      <c r="F47" s="123"/>
    </row>
    <row r="48" spans="1:6" ht="15" x14ac:dyDescent="0.2">
      <c r="A48" s="134"/>
      <c r="B48" s="135"/>
      <c r="C48" s="136"/>
      <c r="D48" s="137"/>
      <c r="E48" s="120" t="s">
        <v>102</v>
      </c>
      <c r="F48" s="138">
        <f>SUM(F26:F47)</f>
        <v>0</v>
      </c>
    </row>
    <row r="49" spans="1:6" x14ac:dyDescent="0.2">
      <c r="A49" s="99"/>
      <c r="B49" s="87"/>
      <c r="C49" s="87"/>
      <c r="D49" s="115"/>
      <c r="E49" s="123"/>
      <c r="F49" s="87"/>
    </row>
    <row r="50" spans="1:6" ht="15" x14ac:dyDescent="0.2">
      <c r="B50" s="88"/>
      <c r="C50" s="86"/>
      <c r="D50" s="115"/>
      <c r="E50" s="122"/>
      <c r="F50" s="123"/>
    </row>
    <row r="51" spans="1:6" ht="15" x14ac:dyDescent="0.2">
      <c r="A51" s="108"/>
      <c r="B51" s="109"/>
      <c r="C51" s="75"/>
      <c r="D51" s="125"/>
      <c r="E51" s="111"/>
      <c r="F51" s="75"/>
    </row>
    <row r="52" spans="1:6" ht="15" x14ac:dyDescent="0.2">
      <c r="A52" s="108"/>
      <c r="B52" s="109" t="s">
        <v>114</v>
      </c>
      <c r="C52" s="86"/>
      <c r="D52" s="115"/>
      <c r="E52" s="111"/>
      <c r="F52" s="111"/>
    </row>
    <row r="53" spans="1:6" x14ac:dyDescent="0.2">
      <c r="A53" s="99"/>
      <c r="B53" s="75"/>
      <c r="C53" s="86"/>
      <c r="D53" s="115"/>
      <c r="E53" s="111"/>
      <c r="F53" s="111"/>
    </row>
    <row r="54" spans="1:6" x14ac:dyDescent="0.2">
      <c r="A54" s="96" t="s">
        <v>96</v>
      </c>
      <c r="B54" s="88" t="str">
        <f>B8</f>
        <v>OKOLIŠ</v>
      </c>
      <c r="C54" s="86"/>
      <c r="D54" s="115"/>
      <c r="E54" s="111"/>
      <c r="F54" s="111">
        <f>+F22</f>
        <v>0</v>
      </c>
    </row>
    <row r="55" spans="1:6" x14ac:dyDescent="0.2">
      <c r="A55" s="96" t="s">
        <v>103</v>
      </c>
      <c r="B55" s="88" t="str">
        <f>+B24</f>
        <v>HIDROTEHNIČKE INSTALACIJE</v>
      </c>
      <c r="C55" s="86"/>
      <c r="D55" s="115"/>
      <c r="E55" s="111"/>
      <c r="F55" s="111">
        <f>+F48</f>
        <v>0</v>
      </c>
    </row>
    <row r="56" spans="1:6" x14ac:dyDescent="0.2">
      <c r="A56" s="100"/>
      <c r="B56" s="89"/>
      <c r="C56" s="90"/>
      <c r="D56" s="126"/>
      <c r="E56" s="119"/>
      <c r="F56" s="119"/>
    </row>
    <row r="57" spans="1:6" ht="15" x14ac:dyDescent="0.2">
      <c r="A57" s="96"/>
      <c r="B57" s="91"/>
      <c r="C57" s="131"/>
      <c r="D57" s="110"/>
      <c r="E57" s="122" t="s">
        <v>102</v>
      </c>
      <c r="F57" s="111">
        <f>SUM(F54:F56)</f>
        <v>0</v>
      </c>
    </row>
    <row r="58" spans="1:6" ht="15" x14ac:dyDescent="0.25">
      <c r="B58" s="88"/>
      <c r="C58" s="86"/>
      <c r="D58" s="115"/>
      <c r="E58" s="127" t="s">
        <v>115</v>
      </c>
      <c r="F58" s="111">
        <f>F57*0.25</f>
        <v>0</v>
      </c>
    </row>
    <row r="59" spans="1:6" ht="15" x14ac:dyDescent="0.25">
      <c r="A59" s="96"/>
      <c r="C59" s="86"/>
      <c r="D59" s="115"/>
      <c r="E59" s="127" t="s">
        <v>17</v>
      </c>
      <c r="F59" s="111">
        <f>F57+F58</f>
        <v>0</v>
      </c>
    </row>
    <row r="60" spans="1:6" x14ac:dyDescent="0.2">
      <c r="D60" s="115"/>
      <c r="E60" s="111"/>
      <c r="F60" s="128"/>
    </row>
    <row r="61" spans="1:6" x14ac:dyDescent="0.2">
      <c r="B61" s="70" t="s">
        <v>116</v>
      </c>
      <c r="D61" s="115"/>
      <c r="E61" s="111"/>
      <c r="F61" s="112"/>
    </row>
    <row r="62" spans="1:6" ht="96.75" customHeight="1" x14ac:dyDescent="0.2">
      <c r="A62" s="98">
        <v>1</v>
      </c>
      <c r="B62" s="160" t="s">
        <v>117</v>
      </c>
      <c r="C62" s="160"/>
      <c r="D62" s="160"/>
      <c r="E62" s="160"/>
      <c r="F62" s="112"/>
    </row>
    <row r="63" spans="1:6" ht="95.25" customHeight="1" x14ac:dyDescent="0.2">
      <c r="B63" s="160"/>
      <c r="C63" s="160"/>
      <c r="D63" s="160"/>
      <c r="E63" s="160"/>
      <c r="F63" s="112"/>
    </row>
    <row r="64" spans="1:6" ht="63" customHeight="1" x14ac:dyDescent="0.2">
      <c r="B64" s="160"/>
      <c r="C64" s="160"/>
      <c r="D64" s="160"/>
      <c r="E64" s="160"/>
      <c r="F64" s="112"/>
    </row>
    <row r="65" spans="4:6" x14ac:dyDescent="0.2">
      <c r="D65" s="115"/>
      <c r="E65" s="111"/>
      <c r="F65" s="112"/>
    </row>
  </sheetData>
  <mergeCells count="5">
    <mergeCell ref="A5:F5"/>
    <mergeCell ref="A6:F6"/>
    <mergeCell ref="B63:E63"/>
    <mergeCell ref="B64:E64"/>
    <mergeCell ref="B62:E62"/>
  </mergeCells>
  <pageMargins left="0.51180555555555596" right="0.15763888888888899" top="0.74791666666666701" bottom="0.74791666666666701" header="0.511811023622047" footer="0.511811023622047"/>
  <pageSetup paperSize="9" scale="79" orientation="portrait" horizontalDpi="300" verticalDpi="300" r:id="rId1"/>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Template/>
  <TotalTime>173</TotalTime>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UKUPNA rekapitulacija</vt:lpstr>
      <vt:lpstr>Rekapitulacija GO</vt:lpstr>
      <vt:lpstr>Prip. radovi, demontaže i ruš. </vt:lpstr>
      <vt:lpstr>Zemljani radovi</vt:lpstr>
      <vt:lpstr>Bet. i AB radovi</vt:lpstr>
      <vt:lpstr>II Elektroinstalacije</vt:lpstr>
      <vt:lpstr>III Hidrotehničke instalacije</vt:lpstr>
      <vt:lpstr>'Rekapitulacija GO'!Excel_BuiltIn_Print_Area</vt:lpstr>
      <vt:lpstr>'UKUPNA rekapitulacija'!Excel_BuiltIn_Print_Area</vt:lpstr>
      <vt:lpstr>'Bet. i AB radovi'!Print_Area</vt:lpstr>
      <vt:lpstr>'II Elektroinstalacije'!Print_Area</vt:lpstr>
      <vt:lpstr>'III Hidrotehničke instalacije'!Print_Area</vt:lpstr>
      <vt:lpstr>'Prip. radovi, demontaže i ruš. '!Print_Area</vt:lpstr>
      <vt:lpstr>'Rekapitulacija GO'!Print_Area</vt:lpstr>
      <vt:lpstr>'UKUPNA rekapitulacija'!Print_Area</vt:lpstr>
      <vt:lpstr>'Zemljani radovi'!Print_Area</vt:lpstr>
      <vt:lpstr>'Bet. i AB radovi'!Print_Titles</vt:lpstr>
      <vt:lpstr>'II Elektroinstalacije'!Print_Titles</vt:lpstr>
      <vt:lpstr>'Prip. radovi, demontaže i ruš. '!Print_Titles</vt:lpstr>
      <vt:lpstr>'Rekapitulacija GO'!Print_Titles</vt:lpstr>
      <vt:lpstr>'UKUPNA rekapitulacija'!Print_Titles</vt:lpstr>
      <vt:lpstr>'Zemljani radovi'!Print_Titles</vt:lpstr>
      <vt:lpstr>'Bet. i AB radovi'!Print_Titles_0</vt:lpstr>
      <vt:lpstr>'II Elektroinstalacije'!Print_Titles_0</vt:lpstr>
      <vt:lpstr>'Prip. radovi, demontaže i ruš. '!Print_Titles_0</vt:lpstr>
      <vt:lpstr>'Rekapitulacija GO'!Print_Titles_0</vt:lpstr>
      <vt:lpstr>'UKUPNA rekapitulacija'!Print_Titles_0</vt:lpstr>
      <vt:lpstr>'Zemljani radovi'!Print_Titles_0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Danko Jančić</dc:creator>
  <dc:description/>
  <cp:lastModifiedBy>Danko Jančić</cp:lastModifiedBy>
  <cp:revision>75</cp:revision>
  <cp:lastPrinted>2020-01-22T12:32:28Z</cp:lastPrinted>
  <dcterms:created xsi:type="dcterms:W3CDTF">2019-03-11T08:29:14Z</dcterms:created>
  <dcterms:modified xsi:type="dcterms:W3CDTF">2025-01-21T11:08:47Z</dcterms:modified>
  <dc:language>hr-HR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